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<sst xmlns="http://schemas.openxmlformats.org/spreadsheetml/2006/main" count="177" uniqueCount="138">
  <si>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</si>
  <si>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</si>
  <si>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</si>
  <si>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</si>
  <si>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</si>
  <si>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</si>
  <si>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</si>
  <si>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</si>
  <si>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</si>
  <si>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</si>
  <si>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</si>
  <si>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</si>
  <si>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</si>
  <si>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</si>
  <si>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</si>
  <si>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</si>
  <si>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</si>
  <si>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</si>
  <si>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</si>
  <si>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</si>
  <si>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</si>
  <si>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</si>
  <si>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</si>
  <si>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</si>
  <si>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</si>
  <si>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</si>
  <si>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</si>
  <si>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</si>
  <si>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</si>
  <si>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</si>
  <si>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</si>
  <si>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</si>
  <si>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</si>
  <si>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</si>
  <si>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</si>
  <si>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</si>
  <si>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</si>
  <si>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</si>
  <si>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</si>
  <si>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</si>
  <si>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</si>
  <si>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</si>
  <si>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</si>
  <si>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</si>
  <si>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</si>
  <si>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</si>
  <si>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</si>
  <si>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</si>
  <si>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</si>
  <si>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</si>
  <si>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</si>
  <si>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</si>
  <si>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</si>
  <si>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</si>
  <si>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</si>
  <si>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</si>
  <si>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</si>
  <si>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</si>
  <si>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</si>
  <si>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</si>
  <si>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</si>
  <si>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</si>
  <si>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</si>
  <si>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</si>
  <si>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</si>
  <si>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</si>
  <si>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</si>
  <si>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</si>
  <si>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</si>
  <si>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</si>
  <si>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</si>
  <si>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</si>
  <si>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</si>
  <si>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</si>
  <si>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</si>
  <si>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</si>
  <si>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</si>
  <si>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</si>
  <si>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</si>
  <si>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</si>
  <si>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</si>
  <si>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</si>
  <si>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</si>
  <si>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</si>
  <si>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</si>
  <si>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</si>
  <si>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</si>
  <si>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</si>
  <si>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</si>
  <si>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</si>
  <si>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</si>
  <si>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</si>
  <si>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</si>
  <si>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</si>
  <si>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</si>
  <si>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</si>
  <si>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</si>
  <si>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</si>
  <si>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</si>
  <si>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</si>
  <si>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</si>
  <si>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</si>
  <si>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</si>
  <si>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</si>
  <si>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</si>
  <si>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</si>
  <si>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</si>
  <si>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</si>
  <si>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</si>
  <si>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</si>
  <si>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</si>
  <si>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</si>
  <si>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</si>
  <si>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</si>
  <si>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</si>
  <si>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</si>
  <si>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</si>
  <si>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</si>
  <si>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</si>
  <si>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</si>
  <si>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</si>
  <si>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</si>
  <si>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</si>
  <si>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</si>
  <si>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</si>
  <si>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</si>
  <si>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</si>
  <si>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</si>
  <si>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</si>
  <si>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</si>
  <si>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</si>
  <si>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</si>
  <si>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</si>
  <si>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</si>
  <si>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</si>
  <si>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</si>
  <si>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1 квартал 2023 года</t>
  </si>
  <si>
    <t>Остатки ден.средств на счетах поселений на 01.01.23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</si>
</sst>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6" sqref="B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37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6" t="s">
        <v>136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O2" t="s">
        <v>27</v>
      </c>
      <c r="CK2" s="44"/>
      <c r="CL2" s="44"/>
      <c r="CM2" s="44"/>
      <c r="CN2" s="44"/>
      <c r="CO2" s="44"/>
      <c r="CP2" s="44"/>
      <c r="CQ2" s="44"/>
      <c r="CR2" s="44"/>
      <c r="CS2" s="45"/>
    </row>
    <row r="3" spans="1:97" ht="170.25" customHeight="1">
      <c r="A3" s="43" t="s">
        <v>0</v>
      </c>
      <c r="B3" s="37" t="s">
        <v>97</v>
      </c>
      <c r="C3" s="37"/>
      <c r="D3" s="37"/>
      <c r="E3" s="37"/>
      <c r="F3" s="37"/>
      <c r="G3" s="37"/>
      <c r="H3" s="37" t="s">
        <v>98</v>
      </c>
      <c r="I3" s="37"/>
      <c r="J3" s="37"/>
      <c r="K3" s="37"/>
      <c r="L3" s="37"/>
      <c r="M3" s="37" t="s">
        <v>99</v>
      </c>
      <c r="N3" s="37"/>
      <c r="O3" s="37"/>
      <c r="P3" s="37"/>
      <c r="Q3" s="37" t="s">
        <v>100</v>
      </c>
      <c r="R3" s="37"/>
      <c r="S3" s="37"/>
      <c r="T3" s="37"/>
      <c r="U3" s="37"/>
      <c r="V3" s="37" t="s">
        <v>101</v>
      </c>
      <c r="W3" s="37"/>
      <c r="X3" s="37"/>
      <c r="Y3" s="37"/>
      <c r="Z3" s="37"/>
      <c r="AA3" s="37" t="s">
        <v>102</v>
      </c>
      <c r="AB3" s="37"/>
      <c r="AC3" s="37"/>
      <c r="AD3" s="37"/>
      <c r="AE3" s="37" t="s">
        <v>103</v>
      </c>
      <c r="AF3" s="37"/>
      <c r="AG3" s="37"/>
      <c r="AH3" s="37"/>
      <c r="AI3" s="37" t="s">
        <v>104</v>
      </c>
      <c r="AJ3" s="37"/>
      <c r="AK3" s="37"/>
      <c r="AL3" s="37"/>
      <c r="AM3" s="37"/>
      <c r="AN3" s="37"/>
      <c r="AO3" s="37" t="s">
        <v>105</v>
      </c>
      <c r="AP3" s="37"/>
      <c r="AQ3" s="37" t="s">
        <v>106</v>
      </c>
      <c r="AR3" s="37"/>
      <c r="AS3" s="37"/>
      <c r="AT3" s="37"/>
      <c r="AU3" s="42" t="s">
        <v>107</v>
      </c>
      <c r="AV3" s="42"/>
      <c r="AW3" s="42"/>
      <c r="AX3" s="42"/>
      <c r="AY3" s="37" t="s">
        <v>108</v>
      </c>
      <c r="AZ3" s="37"/>
      <c r="BA3" s="37" t="s">
        <v>109</v>
      </c>
      <c r="BB3" s="37"/>
      <c r="BC3" s="37" t="s">
        <v>110</v>
      </c>
      <c r="BD3" s="37"/>
      <c r="BE3" s="37" t="s">
        <v>111</v>
      </c>
      <c r="BF3" s="37"/>
      <c r="BG3" s="37" t="s">
        <v>112</v>
      </c>
      <c r="BH3" s="37"/>
      <c r="BI3" s="37"/>
      <c r="BJ3" s="37"/>
      <c r="BK3" s="37" t="s">
        <v>113</v>
      </c>
      <c r="BL3" s="37"/>
      <c r="BM3" s="37"/>
      <c r="BN3" s="37"/>
      <c r="BO3" s="37" t="s">
        <v>114</v>
      </c>
      <c r="BP3" s="37"/>
      <c r="BQ3" s="37"/>
      <c r="BR3" s="37"/>
      <c r="BS3" s="37" t="s">
        <v>115</v>
      </c>
      <c r="BT3" s="37"/>
      <c r="BU3" s="37"/>
      <c r="BV3" s="37"/>
      <c r="BW3" s="37" t="s">
        <v>116</v>
      </c>
      <c r="BX3" s="37"/>
      <c r="BY3" s="37" t="s">
        <v>117</v>
      </c>
      <c r="BZ3" s="37"/>
      <c r="CA3" s="37"/>
      <c r="CB3" s="37"/>
      <c r="CC3" s="37" t="s">
        <v>122</v>
      </c>
      <c r="CD3" s="37"/>
      <c r="CE3" s="37" t="s">
        <v>118</v>
      </c>
      <c r="CF3" s="37"/>
      <c r="CG3" s="37"/>
      <c r="CH3" s="37"/>
      <c r="CI3" s="37" t="s">
        <v>119</v>
      </c>
      <c r="CJ3" s="37"/>
      <c r="CK3" s="37" t="s">
        <v>120</v>
      </c>
      <c r="CL3" s="38"/>
      <c r="CM3" s="38"/>
      <c r="CN3" s="38"/>
      <c r="CO3" s="38"/>
      <c r="CP3" s="38"/>
      <c r="CQ3" s="39" t="s">
        <v>121</v>
      </c>
      <c r="CR3" s="39"/>
      <c r="CS3" s="5" t="s">
        <v>95</v>
      </c>
    </row>
    <row r="4" spans="1:97" ht="276.75" customHeight="1">
      <c r="A4" s="43"/>
      <c r="B4" s="3" t="s">
        <v>30</v>
      </c>
      <c r="C4" s="3" t="s">
        <v>137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4" t="s">
        <v>35</v>
      </c>
      <c r="T4" s="6" t="s">
        <v>19</v>
      </c>
      <c r="U4" s="3" t="s">
        <v>36</v>
      </c>
      <c r="V4" s="3" t="s">
        <v>38</v>
      </c>
      <c r="W4" s="25" t="s">
        <v>39</v>
      </c>
      <c r="X4" s="23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3" t="s">
        <v>49</v>
      </c>
      <c r="AK4" s="23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6" t="s">
        <v>133</v>
      </c>
      <c r="AW4" s="6" t="s">
        <v>124</v>
      </c>
      <c r="AX4" s="3" t="s">
        <v>24</v>
      </c>
      <c r="AY4" s="23" t="s">
        <v>57</v>
      </c>
      <c r="AZ4" s="3" t="s">
        <v>127</v>
      </c>
      <c r="BA4" s="3" t="s">
        <v>59</v>
      </c>
      <c r="BB4" s="3" t="s">
        <v>60</v>
      </c>
      <c r="BC4" s="27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3" t="s">
        <v>129</v>
      </c>
      <c r="BI4" s="18" t="s">
        <v>66</v>
      </c>
      <c r="BJ4" s="3" t="s">
        <v>65</v>
      </c>
      <c r="BK4" s="3" t="s">
        <v>130</v>
      </c>
      <c r="BL4" s="24" t="s">
        <v>67</v>
      </c>
      <c r="BM4" s="20" t="s">
        <v>68</v>
      </c>
      <c r="BN4" s="3" t="s">
        <v>69</v>
      </c>
      <c r="BO4" s="3" t="s">
        <v>70</v>
      </c>
      <c r="BP4" s="23" t="s">
        <v>73</v>
      </c>
      <c r="BQ4" s="18" t="s">
        <v>72</v>
      </c>
      <c r="BR4" s="3" t="s">
        <v>71</v>
      </c>
      <c r="BS4" s="3" t="s">
        <v>74</v>
      </c>
      <c r="BT4" s="24" t="s">
        <v>75</v>
      </c>
      <c r="BU4" s="28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4" t="s">
        <v>134</v>
      </c>
      <c r="CD4" s="3" t="s">
        <v>83</v>
      </c>
      <c r="CE4" s="3" t="s">
        <v>84</v>
      </c>
      <c r="CF4" s="23" t="s">
        <v>85</v>
      </c>
      <c r="CG4" s="18" t="s">
        <v>87</v>
      </c>
      <c r="CH4" s="3" t="s">
        <v>86</v>
      </c>
      <c r="CI4" s="3" t="s">
        <v>88</v>
      </c>
      <c r="CJ4" s="3" t="s">
        <v>26</v>
      </c>
      <c r="CK4" s="23" t="s">
        <v>90</v>
      </c>
      <c r="CL4" s="3" t="s">
        <v>91</v>
      </c>
      <c r="CM4" s="24" t="s">
        <v>92</v>
      </c>
      <c r="CN4" s="24" t="s">
        <v>131</v>
      </c>
      <c r="CO4" s="33" t="s">
        <v>89</v>
      </c>
      <c r="CP4" s="34" t="s">
        <v>93</v>
      </c>
      <c r="CQ4" s="3" t="s">
        <v>125</v>
      </c>
      <c r="CR4" s="29" t="s">
        <v>94</v>
      </c>
      <c r="CS4" s="32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17">
        <v>18</v>
      </c>
      <c r="T5" s="6">
        <v>19</v>
      </c>
      <c r="U5" s="13">
        <v>20</v>
      </c>
      <c r="V5" s="13">
        <v>21</v>
      </c>
      <c r="W5" s="16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16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8">
        <v>60</v>
      </c>
      <c r="BJ5" s="13">
        <v>61</v>
      </c>
      <c r="BK5" s="13">
        <v>62</v>
      </c>
      <c r="BL5" s="17">
        <v>63</v>
      </c>
      <c r="BM5" s="20">
        <v>64</v>
      </c>
      <c r="BN5" s="13">
        <v>65</v>
      </c>
      <c r="BO5" s="13">
        <v>66</v>
      </c>
      <c r="BP5" s="15">
        <v>67</v>
      </c>
      <c r="BQ5" s="18">
        <v>68</v>
      </c>
      <c r="BR5" s="13">
        <v>69</v>
      </c>
      <c r="BS5" s="13">
        <v>70</v>
      </c>
      <c r="BT5" s="17">
        <v>71</v>
      </c>
      <c r="BU5" s="20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17">
        <v>80</v>
      </c>
      <c r="CD5" s="13">
        <v>81</v>
      </c>
      <c r="CE5" s="13">
        <v>82</v>
      </c>
      <c r="CF5" s="15">
        <v>83</v>
      </c>
      <c r="CG5" s="18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17">
        <v>90</v>
      </c>
      <c r="CN5" s="17">
        <v>91</v>
      </c>
      <c r="CO5" s="35">
        <v>92</v>
      </c>
      <c r="CP5" s="13">
        <v>93</v>
      </c>
      <c r="CQ5" s="13">
        <v>94</v>
      </c>
      <c r="CR5" s="15">
        <v>95</v>
      </c>
      <c r="CS5" s="36">
        <v>96</v>
      </c>
    </row>
    <row r="6" spans="1:97" s="4" customFormat="1" ht="15.75">
      <c r="A6" s="7" t="s">
        <v>1</v>
      </c>
      <c r="B6" s="7">
        <v>231.7</v>
      </c>
      <c r="C6" s="7">
        <v>662.2</v>
      </c>
      <c r="D6" s="7">
        <v>1811.9</v>
      </c>
      <c r="E6" s="7">
        <v>1439</v>
      </c>
      <c r="F6" s="8">
        <f>B6/(D6-E6)</f>
        <v>0.6213462054170017</v>
      </c>
      <c r="G6" s="7">
        <v>0</v>
      </c>
      <c r="H6" s="7">
        <v>0</v>
      </c>
      <c r="I6" s="7">
        <v>7231.3</v>
      </c>
      <c r="J6" s="7">
        <v>5321.7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2043.6</v>
      </c>
      <c r="S6" s="7">
        <v>12</v>
      </c>
      <c r="T6" s="9">
        <f>Q6/(R6-S6)</f>
        <v>0</v>
      </c>
      <c r="U6" s="7">
        <v>1</v>
      </c>
      <c r="V6" s="7">
        <v>0</v>
      </c>
      <c r="W6" s="7">
        <v>231.7</v>
      </c>
      <c r="X6" s="7">
        <v>0</v>
      </c>
      <c r="Y6" s="7">
        <f>V6/(W6+X6)</f>
        <v>0</v>
      </c>
      <c r="Z6" s="7">
        <v>1</v>
      </c>
      <c r="AA6" s="7">
        <v>2305.5</v>
      </c>
      <c r="AB6" s="7">
        <v>2306</v>
      </c>
      <c r="AC6" s="9">
        <f>AA6/AB6</f>
        <v>0.9997831743278404</v>
      </c>
      <c r="AD6" s="7">
        <v>1</v>
      </c>
      <c r="AE6" s="7">
        <v>0</v>
      </c>
      <c r="AF6" s="7">
        <v>372.9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1811.9</v>
      </c>
      <c r="BH6" s="7">
        <v>6988.1</v>
      </c>
      <c r="BI6" s="9">
        <f>BG6/BH6</f>
        <v>0.25928363932971765</v>
      </c>
      <c r="BJ6" s="7">
        <v>-1</v>
      </c>
      <c r="BK6" s="7">
        <v>57.79</v>
      </c>
      <c r="BL6" s="7">
        <v>32.8</v>
      </c>
      <c r="BM6" s="9">
        <f>BK6/BL6</f>
        <v>1.761890243902439</v>
      </c>
      <c r="BN6" s="7">
        <v>-2</v>
      </c>
      <c r="BO6" s="7">
        <v>31.4</v>
      </c>
      <c r="BP6" s="7">
        <v>60.6</v>
      </c>
      <c r="BQ6" s="9">
        <f>BO6/BP6</f>
        <v>0.5181518151815181</v>
      </c>
      <c r="BR6" s="7">
        <v>1</v>
      </c>
      <c r="BS6" s="7">
        <v>354.8</v>
      </c>
      <c r="BT6" s="7">
        <v>404.2</v>
      </c>
      <c r="BU6" s="9">
        <f aca="true" t="shared" si="0" ref="BU6:BU16">BS6/BT6</f>
        <v>0.8777832756061357</v>
      </c>
      <c r="BV6" s="7">
        <v>-1</v>
      </c>
      <c r="BW6" s="7">
        <v>1</v>
      </c>
      <c r="BX6" s="7">
        <v>1</v>
      </c>
      <c r="BY6" s="9">
        <v>1922.2</v>
      </c>
      <c r="BZ6" s="9">
        <v>1922.2</v>
      </c>
      <c r="CA6" s="9">
        <f>BY6/BZ6</f>
        <v>1</v>
      </c>
      <c r="CB6" s="7">
        <v>1</v>
      </c>
      <c r="CC6" s="7">
        <v>32587</v>
      </c>
      <c r="CD6" s="7">
        <v>1</v>
      </c>
      <c r="CE6" s="7">
        <v>110</v>
      </c>
      <c r="CF6" s="7">
        <v>134</v>
      </c>
      <c r="CG6" s="9">
        <f>CE6/CF6</f>
        <v>0.8208955223880597</v>
      </c>
      <c r="CH6" s="7">
        <v>0.5</v>
      </c>
      <c r="CI6" s="7" t="s">
        <v>123</v>
      </c>
      <c r="CJ6" s="7">
        <v>0.5</v>
      </c>
      <c r="CK6" s="7">
        <v>1</v>
      </c>
      <c r="CL6" s="31">
        <v>1</v>
      </c>
      <c r="CM6" s="7">
        <v>1</v>
      </c>
      <c r="CN6" s="7">
        <v>1</v>
      </c>
      <c r="CO6" s="7">
        <f>CK6+CL6+CM6+CN6</f>
        <v>4</v>
      </c>
      <c r="CP6" s="7">
        <v>1</v>
      </c>
      <c r="CQ6" s="7">
        <v>0</v>
      </c>
      <c r="CR6" s="7">
        <v>0</v>
      </c>
      <c r="CS6" s="7">
        <f aca="true" t="shared" si="1" ref="CS6:CS16">CR6+CP6+CJ6+CH6+CD6+CB6+BX6+BV6+BR6+BN6+BJ6+BF6+BD6+BB6+AZ6+AX6+AT6+AP6+AN6+AH6+AD6+Z6+U6+P6+L6+G6</f>
        <v>11</v>
      </c>
    </row>
    <row r="7" spans="1:97" s="4" customFormat="1" ht="15.75">
      <c r="A7" s="7" t="s">
        <v>2</v>
      </c>
      <c r="B7" s="9">
        <v>148.5</v>
      </c>
      <c r="C7" s="7">
        <v>1405.1</v>
      </c>
      <c r="D7" s="7">
        <v>2415.2</v>
      </c>
      <c r="E7" s="7">
        <v>1873</v>
      </c>
      <c r="F7" s="8">
        <f aca="true" t="shared" si="2" ref="F7:F16">B7/(D7-E7)</f>
        <v>0.2738841755809665</v>
      </c>
      <c r="G7" s="7">
        <v>0</v>
      </c>
      <c r="H7" s="7">
        <v>0</v>
      </c>
      <c r="I7" s="7">
        <v>15199.2</v>
      </c>
      <c r="J7" s="7">
        <v>10865.7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2563.7</v>
      </c>
      <c r="S7" s="7">
        <v>20.3</v>
      </c>
      <c r="T7" s="9">
        <f aca="true" t="shared" si="5" ref="T7:T16">Q7/(R7-S7)</f>
        <v>0</v>
      </c>
      <c r="U7" s="7">
        <v>1</v>
      </c>
      <c r="V7" s="7">
        <v>0</v>
      </c>
      <c r="W7" s="9">
        <v>148.5</v>
      </c>
      <c r="X7" s="7">
        <v>0</v>
      </c>
      <c r="Y7" s="7">
        <f aca="true" t="shared" si="6" ref="Y7:Y16">V7/(W7+X7)</f>
        <v>0</v>
      </c>
      <c r="Z7" s="7">
        <v>1</v>
      </c>
      <c r="AA7" s="7">
        <v>3081</v>
      </c>
      <c r="AB7" s="7">
        <v>3131</v>
      </c>
      <c r="AC7" s="9">
        <f aca="true" t="shared" si="7" ref="AC7:AC16">AA7/AB7</f>
        <v>0.9840306611306292</v>
      </c>
      <c r="AD7" s="7">
        <v>1</v>
      </c>
      <c r="AE7" s="7">
        <v>0</v>
      </c>
      <c r="AF7" s="7">
        <v>542.2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2415.2</v>
      </c>
      <c r="BH7" s="7">
        <v>11179.1</v>
      </c>
      <c r="BI7" s="9">
        <f aca="true" t="shared" si="12" ref="BI7:BI16">BG7/BH7</f>
        <v>0.21604601443765595</v>
      </c>
      <c r="BJ7" s="7">
        <v>-1</v>
      </c>
      <c r="BK7" s="7">
        <v>116.13</v>
      </c>
      <c r="BL7" s="7">
        <v>69.9</v>
      </c>
      <c r="BM7" s="9">
        <f aca="true" t="shared" si="13" ref="BM7:BM16">BK7/BL7</f>
        <v>1.6613733905579398</v>
      </c>
      <c r="BN7" s="7">
        <v>-2</v>
      </c>
      <c r="BO7" s="7">
        <v>118.3</v>
      </c>
      <c r="BP7" s="7">
        <v>110.3</v>
      </c>
      <c r="BQ7" s="9">
        <f>BO7/BP7</f>
        <v>1.0725294650951949</v>
      </c>
      <c r="BR7" s="7">
        <v>-1</v>
      </c>
      <c r="BS7" s="7">
        <v>442.2</v>
      </c>
      <c r="BT7" s="7">
        <v>623</v>
      </c>
      <c r="BU7" s="9">
        <f t="shared" si="0"/>
        <v>0.7097913322632423</v>
      </c>
      <c r="BV7" s="7">
        <v>-1</v>
      </c>
      <c r="BW7" s="7">
        <v>2</v>
      </c>
      <c r="BX7" s="7">
        <v>1</v>
      </c>
      <c r="BY7" s="9">
        <v>2454.7</v>
      </c>
      <c r="BZ7" s="9">
        <v>2454.7</v>
      </c>
      <c r="CA7" s="9">
        <f aca="true" t="shared" si="14" ref="CA7:CA16">BY7/BZ7</f>
        <v>1</v>
      </c>
      <c r="CB7" s="7">
        <v>1</v>
      </c>
      <c r="CC7" s="7">
        <v>32533</v>
      </c>
      <c r="CD7" s="7">
        <v>1</v>
      </c>
      <c r="CE7" s="7">
        <v>44</v>
      </c>
      <c r="CF7" s="7">
        <v>197</v>
      </c>
      <c r="CG7" s="9">
        <f aca="true" t="shared" si="15" ref="CG7:CG16">CE7/CF7</f>
        <v>0.2233502538071066</v>
      </c>
      <c r="CH7" s="7">
        <v>0</v>
      </c>
      <c r="CI7" s="7" t="s">
        <v>123</v>
      </c>
      <c r="CJ7" s="7">
        <v>0.5</v>
      </c>
      <c r="CK7" s="7">
        <v>1</v>
      </c>
      <c r="CL7" s="31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8.5</v>
      </c>
    </row>
    <row r="8" spans="1:97" s="4" customFormat="1" ht="15.75">
      <c r="A8" s="7" t="s">
        <v>3</v>
      </c>
      <c r="B8" s="9">
        <v>-242.9</v>
      </c>
      <c r="C8" s="7">
        <v>52.7</v>
      </c>
      <c r="D8" s="7">
        <v>1063.2</v>
      </c>
      <c r="E8" s="7">
        <v>1004.2</v>
      </c>
      <c r="F8" s="8">
        <f t="shared" si="2"/>
        <v>-4.116949152542373</v>
      </c>
      <c r="G8" s="7">
        <v>1</v>
      </c>
      <c r="H8" s="7">
        <v>0</v>
      </c>
      <c r="I8" s="8">
        <v>3473.5</v>
      </c>
      <c r="J8" s="7">
        <v>3129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820.2</v>
      </c>
      <c r="S8" s="7">
        <v>27.7</v>
      </c>
      <c r="T8" s="9">
        <f t="shared" si="5"/>
        <v>0</v>
      </c>
      <c r="U8" s="7">
        <v>1</v>
      </c>
      <c r="V8" s="7">
        <v>0</v>
      </c>
      <c r="W8" s="9">
        <v>-242.9</v>
      </c>
      <c r="X8" s="7">
        <v>0</v>
      </c>
      <c r="Y8" s="7">
        <f t="shared" si="6"/>
        <v>0</v>
      </c>
      <c r="Z8" s="7">
        <v>1</v>
      </c>
      <c r="AA8" s="7">
        <v>1412</v>
      </c>
      <c r="AB8" s="7">
        <v>1568</v>
      </c>
      <c r="AC8" s="9">
        <f t="shared" si="7"/>
        <v>0.9005102040816326</v>
      </c>
      <c r="AD8" s="7">
        <v>1</v>
      </c>
      <c r="AE8" s="7">
        <v>0</v>
      </c>
      <c r="AF8" s="7">
        <v>59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1063.2</v>
      </c>
      <c r="BH8" s="7">
        <v>3136.9</v>
      </c>
      <c r="BI8" s="9">
        <f t="shared" si="12"/>
        <v>0.338933341834295</v>
      </c>
      <c r="BJ8" s="7">
        <v>-1</v>
      </c>
      <c r="BK8" s="7">
        <v>18</v>
      </c>
      <c r="BL8" s="7">
        <v>16.8</v>
      </c>
      <c r="BM8" s="9">
        <f t="shared" si="13"/>
        <v>1.0714285714285714</v>
      </c>
      <c r="BN8" s="7">
        <v>-1</v>
      </c>
      <c r="BO8" s="7">
        <v>0</v>
      </c>
      <c r="BP8" s="7">
        <v>11</v>
      </c>
      <c r="BQ8" s="9">
        <f>BO8/BP8</f>
        <v>0</v>
      </c>
      <c r="BR8" s="7">
        <v>1</v>
      </c>
      <c r="BS8" s="7">
        <v>58.9</v>
      </c>
      <c r="BT8" s="7">
        <v>55.2</v>
      </c>
      <c r="BU8" s="9">
        <f t="shared" si="0"/>
        <v>1.0670289855072463</v>
      </c>
      <c r="BV8" s="7">
        <v>1</v>
      </c>
      <c r="BW8" s="7">
        <v>3</v>
      </c>
      <c r="BX8" s="7">
        <v>1</v>
      </c>
      <c r="BY8" s="9">
        <v>725</v>
      </c>
      <c r="BZ8" s="9">
        <v>725</v>
      </c>
      <c r="CA8" s="9">
        <f t="shared" si="14"/>
        <v>1</v>
      </c>
      <c r="CB8" s="7">
        <v>1</v>
      </c>
      <c r="CC8" s="7">
        <v>32111</v>
      </c>
      <c r="CD8" s="7">
        <v>1</v>
      </c>
      <c r="CE8" s="7">
        <v>14</v>
      </c>
      <c r="CF8" s="7">
        <v>43</v>
      </c>
      <c r="CG8" s="9">
        <f t="shared" si="15"/>
        <v>0.32558139534883723</v>
      </c>
      <c r="CH8" s="7">
        <v>0</v>
      </c>
      <c r="CI8" s="7" t="s">
        <v>123</v>
      </c>
      <c r="CJ8" s="7">
        <v>0.5</v>
      </c>
      <c r="CK8" s="7">
        <v>1</v>
      </c>
      <c r="CL8" s="31">
        <v>1</v>
      </c>
      <c r="CM8" s="7">
        <v>1</v>
      </c>
      <c r="CN8" s="7">
        <v>1</v>
      </c>
      <c r="CO8" s="7">
        <f t="shared" si="16"/>
        <v>4</v>
      </c>
      <c r="CP8" s="7">
        <v>1</v>
      </c>
      <c r="CQ8" s="7">
        <v>1</v>
      </c>
      <c r="CR8" s="7">
        <v>1</v>
      </c>
      <c r="CS8" s="7">
        <f t="shared" si="1"/>
        <v>15.5</v>
      </c>
    </row>
    <row r="9" spans="1:97" s="4" customFormat="1" ht="15.75">
      <c r="A9" s="7" t="s">
        <v>4</v>
      </c>
      <c r="B9" s="9">
        <v>-51.7</v>
      </c>
      <c r="C9" s="7">
        <v>132.3</v>
      </c>
      <c r="D9" s="7">
        <v>968.4</v>
      </c>
      <c r="E9" s="7">
        <v>658.6</v>
      </c>
      <c r="F9" s="8">
        <f t="shared" si="2"/>
        <v>-0.16688185926404134</v>
      </c>
      <c r="G9" s="7">
        <v>1</v>
      </c>
      <c r="H9" s="7">
        <v>0</v>
      </c>
      <c r="I9" s="8">
        <v>3663.6</v>
      </c>
      <c r="J9" s="7">
        <v>2217.4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916.7</v>
      </c>
      <c r="S9" s="7">
        <v>25</v>
      </c>
      <c r="T9" s="9">
        <f t="shared" si="5"/>
        <v>0</v>
      </c>
      <c r="U9" s="7">
        <v>1</v>
      </c>
      <c r="V9" s="7">
        <v>0</v>
      </c>
      <c r="W9" s="9">
        <v>-51.7</v>
      </c>
      <c r="X9" s="7">
        <v>0</v>
      </c>
      <c r="Y9" s="7">
        <f t="shared" si="6"/>
        <v>0</v>
      </c>
      <c r="Z9" s="7">
        <v>1</v>
      </c>
      <c r="AA9" s="7">
        <v>1492.2</v>
      </c>
      <c r="AB9" s="7">
        <v>1621</v>
      </c>
      <c r="AC9" s="9">
        <f t="shared" si="7"/>
        <v>0.9205428747686614</v>
      </c>
      <c r="AD9" s="7">
        <v>1</v>
      </c>
      <c r="AE9" s="7">
        <v>0</v>
      </c>
      <c r="AF9" s="7">
        <v>309.8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968.4</v>
      </c>
      <c r="BH9" s="7">
        <v>3330.5</v>
      </c>
      <c r="BI9" s="9">
        <f t="shared" si="12"/>
        <v>0.29076715207926734</v>
      </c>
      <c r="BJ9" s="7">
        <v>-1</v>
      </c>
      <c r="BK9" s="7">
        <v>4.7</v>
      </c>
      <c r="BL9" s="7">
        <v>5.6</v>
      </c>
      <c r="BM9" s="9">
        <f t="shared" si="13"/>
        <v>0.8392857142857144</v>
      </c>
      <c r="BN9" s="7">
        <v>1</v>
      </c>
      <c r="BO9" s="7">
        <v>0</v>
      </c>
      <c r="BP9" s="7">
        <v>2.4</v>
      </c>
      <c r="BQ9" s="9">
        <f aca="true" t="shared" si="17" ref="BQ9:BQ16">BO9/BP9</f>
        <v>0</v>
      </c>
      <c r="BR9" s="7">
        <v>1</v>
      </c>
      <c r="BS9" s="7">
        <v>309.9</v>
      </c>
      <c r="BT9" s="7">
        <v>273.7</v>
      </c>
      <c r="BU9" s="9">
        <f t="shared" si="0"/>
        <v>1.1322616002922907</v>
      </c>
      <c r="BV9" s="7">
        <v>1</v>
      </c>
      <c r="BW9" s="7">
        <v>3</v>
      </c>
      <c r="BX9" s="7">
        <v>1</v>
      </c>
      <c r="BY9" s="9">
        <v>816.7</v>
      </c>
      <c r="BZ9" s="9">
        <v>816.6</v>
      </c>
      <c r="CA9" s="9">
        <f t="shared" si="14"/>
        <v>1.000122458976243</v>
      </c>
      <c r="CB9" s="7">
        <v>1</v>
      </c>
      <c r="CC9" s="7">
        <v>34990</v>
      </c>
      <c r="CD9" s="7">
        <v>1</v>
      </c>
      <c r="CE9" s="7">
        <v>12</v>
      </c>
      <c r="CF9" s="7">
        <v>50</v>
      </c>
      <c r="CG9" s="9">
        <f t="shared" si="15"/>
        <v>0.24</v>
      </c>
      <c r="CH9" s="7">
        <v>0</v>
      </c>
      <c r="CI9" s="7" t="s">
        <v>123</v>
      </c>
      <c r="CJ9" s="7">
        <v>0.5</v>
      </c>
      <c r="CK9" s="7">
        <v>1</v>
      </c>
      <c r="CL9" s="31">
        <v>1</v>
      </c>
      <c r="CM9" s="7">
        <v>1</v>
      </c>
      <c r="CN9" s="7">
        <v>1</v>
      </c>
      <c r="CO9" s="7">
        <f t="shared" si="16"/>
        <v>4</v>
      </c>
      <c r="CP9" s="7">
        <v>1</v>
      </c>
      <c r="CQ9" s="7">
        <v>1</v>
      </c>
      <c r="CR9" s="7">
        <v>1</v>
      </c>
      <c r="CS9" s="7">
        <f t="shared" si="1"/>
        <v>17.5</v>
      </c>
    </row>
    <row r="10" spans="1:97" s="4" customFormat="1" ht="15.75">
      <c r="A10" s="7" t="s">
        <v>5</v>
      </c>
      <c r="B10" s="9">
        <v>-381.6</v>
      </c>
      <c r="C10" s="7">
        <v>225.4</v>
      </c>
      <c r="D10" s="7">
        <v>1806.5</v>
      </c>
      <c r="E10" s="7">
        <v>1153.2</v>
      </c>
      <c r="F10" s="8">
        <f t="shared" si="2"/>
        <v>-0.5841114342568499</v>
      </c>
      <c r="G10" s="7">
        <v>1</v>
      </c>
      <c r="H10" s="7">
        <v>0</v>
      </c>
      <c r="I10" s="7">
        <v>6828.7</v>
      </c>
      <c r="J10" s="7">
        <v>4455.5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1424.9</v>
      </c>
      <c r="S10" s="7">
        <v>22</v>
      </c>
      <c r="T10" s="9">
        <f t="shared" si="5"/>
        <v>0</v>
      </c>
      <c r="U10" s="7">
        <v>1</v>
      </c>
      <c r="V10" s="7">
        <v>0</v>
      </c>
      <c r="W10" s="9">
        <v>-381.6</v>
      </c>
      <c r="X10" s="7">
        <v>0</v>
      </c>
      <c r="Y10" s="7">
        <f t="shared" si="6"/>
        <v>0</v>
      </c>
      <c r="Z10" s="7">
        <v>1</v>
      </c>
      <c r="AA10" s="7">
        <v>2062.2</v>
      </c>
      <c r="AB10" s="7">
        <v>2090</v>
      </c>
      <c r="AC10" s="9">
        <f t="shared" si="7"/>
        <v>0.9866985645933013</v>
      </c>
      <c r="AD10" s="7">
        <v>1</v>
      </c>
      <c r="AE10" s="7">
        <v>0</v>
      </c>
      <c r="AF10" s="7">
        <v>653.3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1806.5</v>
      </c>
      <c r="BH10" s="7">
        <v>5276.9</v>
      </c>
      <c r="BI10" s="9">
        <f t="shared" si="12"/>
        <v>0.34234114726449244</v>
      </c>
      <c r="BJ10" s="7">
        <v>-1</v>
      </c>
      <c r="BK10" s="7">
        <v>36.83</v>
      </c>
      <c r="BL10" s="7">
        <v>55.7</v>
      </c>
      <c r="BM10" s="9">
        <f t="shared" si="13"/>
        <v>0.6612208258527827</v>
      </c>
      <c r="BN10" s="7">
        <v>1</v>
      </c>
      <c r="BO10" s="7">
        <v>83</v>
      </c>
      <c r="BP10" s="7">
        <v>88.7</v>
      </c>
      <c r="BQ10" s="9">
        <f t="shared" si="17"/>
        <v>0.9357384441939121</v>
      </c>
      <c r="BR10" s="7">
        <v>1</v>
      </c>
      <c r="BS10" s="7">
        <v>446.8</v>
      </c>
      <c r="BT10" s="7">
        <v>434.9</v>
      </c>
      <c r="BU10" s="9">
        <f t="shared" si="0"/>
        <v>1.0273626120947346</v>
      </c>
      <c r="BV10" s="7">
        <v>1</v>
      </c>
      <c r="BW10" s="7">
        <v>2</v>
      </c>
      <c r="BX10" s="7">
        <v>1</v>
      </c>
      <c r="BY10" s="9">
        <v>1284.6</v>
      </c>
      <c r="BZ10" s="9">
        <v>1286.6</v>
      </c>
      <c r="CA10" s="9">
        <f t="shared" si="14"/>
        <v>0.9984455153116741</v>
      </c>
      <c r="CB10" s="7">
        <v>1</v>
      </c>
      <c r="CC10" s="7">
        <v>31587</v>
      </c>
      <c r="CD10" s="7">
        <v>1</v>
      </c>
      <c r="CE10" s="7">
        <v>18</v>
      </c>
      <c r="CF10" s="7">
        <v>78</v>
      </c>
      <c r="CG10" s="9">
        <f t="shared" si="15"/>
        <v>0.23076923076923078</v>
      </c>
      <c r="CH10" s="7">
        <v>0</v>
      </c>
      <c r="CI10" s="7" t="s">
        <v>123</v>
      </c>
      <c r="CJ10" s="7">
        <v>0.5</v>
      </c>
      <c r="CK10" s="7">
        <v>1</v>
      </c>
      <c r="CL10" s="31">
        <v>1</v>
      </c>
      <c r="CM10" s="7">
        <v>0</v>
      </c>
      <c r="CN10" s="7">
        <v>0</v>
      </c>
      <c r="CO10" s="7">
        <f t="shared" si="16"/>
        <v>2</v>
      </c>
      <c r="CP10" s="7">
        <v>0</v>
      </c>
      <c r="CQ10" s="7">
        <v>1</v>
      </c>
      <c r="CR10" s="7">
        <v>1</v>
      </c>
      <c r="CS10" s="7">
        <f t="shared" si="1"/>
        <v>16.5</v>
      </c>
    </row>
    <row r="11" spans="1:97" s="4" customFormat="1" ht="15.75">
      <c r="A11" s="7" t="s">
        <v>6</v>
      </c>
      <c r="B11" s="9">
        <v>-325.9</v>
      </c>
      <c r="C11" s="7">
        <v>452.8</v>
      </c>
      <c r="D11" s="7">
        <v>2018.1</v>
      </c>
      <c r="E11" s="7">
        <v>1836.7</v>
      </c>
      <c r="F11" s="8">
        <f t="shared" si="2"/>
        <v>-1.796582138919516</v>
      </c>
      <c r="G11" s="7">
        <v>1</v>
      </c>
      <c r="H11" s="7">
        <v>0</v>
      </c>
      <c r="I11" s="7">
        <v>8008.4</v>
      </c>
      <c r="J11" s="7">
        <v>6867.3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1692.2</v>
      </c>
      <c r="S11" s="7">
        <v>19.7</v>
      </c>
      <c r="T11" s="9">
        <f t="shared" si="5"/>
        <v>0</v>
      </c>
      <c r="U11" s="7">
        <v>1</v>
      </c>
      <c r="V11" s="7">
        <v>0</v>
      </c>
      <c r="W11" s="9">
        <v>-325.9</v>
      </c>
      <c r="X11" s="7">
        <v>0</v>
      </c>
      <c r="Y11" s="7">
        <f t="shared" si="6"/>
        <v>0</v>
      </c>
      <c r="Z11" s="7">
        <v>1</v>
      </c>
      <c r="AA11" s="7">
        <v>2484.5</v>
      </c>
      <c r="AB11" s="7">
        <v>2498</v>
      </c>
      <c r="AC11" s="9">
        <f t="shared" si="7"/>
        <v>0.9945956765412329</v>
      </c>
      <c r="AD11" s="7">
        <v>1</v>
      </c>
      <c r="AE11" s="7">
        <v>0</v>
      </c>
      <c r="AF11" s="7">
        <v>181.4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2018.1</v>
      </c>
      <c r="BH11" s="7">
        <v>7493.4</v>
      </c>
      <c r="BI11" s="9">
        <f t="shared" si="12"/>
        <v>0.269316998959084</v>
      </c>
      <c r="BJ11" s="7">
        <v>-1</v>
      </c>
      <c r="BK11" s="7">
        <v>52.04</v>
      </c>
      <c r="BL11" s="7">
        <v>54.2</v>
      </c>
      <c r="BM11" s="9">
        <f t="shared" si="13"/>
        <v>0.9601476014760147</v>
      </c>
      <c r="BN11" s="7">
        <v>1</v>
      </c>
      <c r="BO11" s="7">
        <v>107.1</v>
      </c>
      <c r="BP11" s="7">
        <v>132.1</v>
      </c>
      <c r="BQ11" s="9">
        <f t="shared" si="17"/>
        <v>0.8107494322482968</v>
      </c>
      <c r="BR11" s="7">
        <v>1</v>
      </c>
      <c r="BS11" s="7">
        <v>179.6</v>
      </c>
      <c r="BT11" s="7">
        <v>210.4</v>
      </c>
      <c r="BU11" s="9">
        <f t="shared" si="0"/>
        <v>0.8536121673003801</v>
      </c>
      <c r="BV11" s="7">
        <v>-1</v>
      </c>
      <c r="BW11" s="7">
        <v>2</v>
      </c>
      <c r="BX11" s="7">
        <v>1</v>
      </c>
      <c r="BY11" s="9">
        <v>1580.3</v>
      </c>
      <c r="BZ11" s="9">
        <v>1580.3</v>
      </c>
      <c r="CA11" s="9">
        <f t="shared" si="14"/>
        <v>1</v>
      </c>
      <c r="CB11" s="7">
        <v>1</v>
      </c>
      <c r="CC11" s="7">
        <v>32200</v>
      </c>
      <c r="CD11" s="7">
        <v>1</v>
      </c>
      <c r="CE11" s="7">
        <v>26</v>
      </c>
      <c r="CF11" s="7">
        <v>226</v>
      </c>
      <c r="CG11" s="9">
        <f t="shared" si="15"/>
        <v>0.11504424778761062</v>
      </c>
      <c r="CH11" s="7">
        <v>0</v>
      </c>
      <c r="CI11" s="7" t="s">
        <v>123</v>
      </c>
      <c r="CJ11" s="7">
        <v>0.5</v>
      </c>
      <c r="CK11" s="7">
        <v>1</v>
      </c>
      <c r="CL11" s="31">
        <v>1</v>
      </c>
      <c r="CM11" s="7">
        <v>1</v>
      </c>
      <c r="CN11" s="7">
        <v>1</v>
      </c>
      <c r="CO11" s="7">
        <f t="shared" si="16"/>
        <v>4</v>
      </c>
      <c r="CP11" s="7">
        <v>1</v>
      </c>
      <c r="CQ11" s="7">
        <v>1</v>
      </c>
      <c r="CR11" s="7">
        <v>1</v>
      </c>
      <c r="CS11" s="7">
        <f t="shared" si="1"/>
        <v>15.5</v>
      </c>
    </row>
    <row r="12" spans="1:97" s="4" customFormat="1" ht="15.75">
      <c r="A12" s="7" t="s">
        <v>7</v>
      </c>
      <c r="B12" s="9">
        <v>-791.5</v>
      </c>
      <c r="C12" s="7">
        <v>501.7</v>
      </c>
      <c r="D12" s="7">
        <v>2693.7</v>
      </c>
      <c r="E12" s="7">
        <v>1956.6</v>
      </c>
      <c r="F12" s="8">
        <f t="shared" si="2"/>
        <v>-1.0738027404694073</v>
      </c>
      <c r="G12" s="7">
        <v>1</v>
      </c>
      <c r="H12" s="7">
        <v>0</v>
      </c>
      <c r="I12" s="7">
        <v>7985</v>
      </c>
      <c r="J12" s="7">
        <v>6896.1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1902.2</v>
      </c>
      <c r="S12" s="7">
        <v>17.9</v>
      </c>
      <c r="T12" s="9">
        <f t="shared" si="5"/>
        <v>0</v>
      </c>
      <c r="U12" s="7">
        <v>1</v>
      </c>
      <c r="V12" s="7">
        <v>0</v>
      </c>
      <c r="W12" s="9">
        <v>-791.5</v>
      </c>
      <c r="X12" s="7">
        <v>0</v>
      </c>
      <c r="Y12" s="7">
        <f t="shared" si="6"/>
        <v>0</v>
      </c>
      <c r="Z12" s="7">
        <v>1</v>
      </c>
      <c r="AA12" s="7">
        <v>1905.1</v>
      </c>
      <c r="AB12" s="7">
        <v>1959</v>
      </c>
      <c r="AC12" s="9">
        <f t="shared" si="7"/>
        <v>0.9724859622256252</v>
      </c>
      <c r="AD12" s="7">
        <v>1</v>
      </c>
      <c r="AE12" s="7">
        <v>0</v>
      </c>
      <c r="AF12" s="7">
        <v>737.1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2693.7</v>
      </c>
      <c r="BH12" s="7">
        <v>7459.4</v>
      </c>
      <c r="BI12" s="9">
        <f t="shared" si="12"/>
        <v>0.36111483497332225</v>
      </c>
      <c r="BJ12" s="7">
        <v>-1</v>
      </c>
      <c r="BK12" s="7">
        <v>309.39</v>
      </c>
      <c r="BL12" s="7">
        <v>133.8</v>
      </c>
      <c r="BM12" s="9">
        <f t="shared" si="13"/>
        <v>2.3123318385650222</v>
      </c>
      <c r="BN12" s="7">
        <v>-2</v>
      </c>
      <c r="BO12" s="7">
        <v>479</v>
      </c>
      <c r="BP12" s="7">
        <v>118.6</v>
      </c>
      <c r="BQ12" s="9">
        <f t="shared" si="17"/>
        <v>4.038785834738618</v>
      </c>
      <c r="BR12" s="7">
        <v>-2</v>
      </c>
      <c r="BS12" s="7">
        <v>116.4</v>
      </c>
      <c r="BT12" s="7">
        <v>146.3</v>
      </c>
      <c r="BU12" s="9">
        <f t="shared" si="0"/>
        <v>0.7956254272043746</v>
      </c>
      <c r="BV12" s="7">
        <v>-1</v>
      </c>
      <c r="BW12" s="7">
        <v>3</v>
      </c>
      <c r="BX12" s="7">
        <v>1</v>
      </c>
      <c r="BY12" s="9">
        <v>1749.5</v>
      </c>
      <c r="BZ12" s="9">
        <v>1749.5</v>
      </c>
      <c r="CA12" s="9">
        <f t="shared" si="14"/>
        <v>1</v>
      </c>
      <c r="CB12" s="7">
        <v>1</v>
      </c>
      <c r="CC12" s="7">
        <v>31590</v>
      </c>
      <c r="CD12" s="7">
        <v>1</v>
      </c>
      <c r="CE12" s="7">
        <v>20</v>
      </c>
      <c r="CF12" s="7">
        <v>155</v>
      </c>
      <c r="CG12" s="9">
        <f t="shared" si="15"/>
        <v>0.12903225806451613</v>
      </c>
      <c r="CH12" s="7">
        <v>0</v>
      </c>
      <c r="CI12" s="7" t="s">
        <v>123</v>
      </c>
      <c r="CJ12" s="7">
        <v>0.5</v>
      </c>
      <c r="CK12" s="7">
        <v>1</v>
      </c>
      <c r="CL12" s="31">
        <v>1</v>
      </c>
      <c r="CM12" s="7">
        <v>0</v>
      </c>
      <c r="CN12" s="7">
        <v>1</v>
      </c>
      <c r="CO12" s="7">
        <f t="shared" si="16"/>
        <v>3</v>
      </c>
      <c r="CP12" s="7">
        <v>0</v>
      </c>
      <c r="CQ12" s="7">
        <v>1</v>
      </c>
      <c r="CR12" s="7">
        <v>1</v>
      </c>
      <c r="CS12" s="7">
        <f t="shared" si="1"/>
        <v>8.5</v>
      </c>
    </row>
    <row r="13" spans="1:97" s="4" customFormat="1" ht="17.25" customHeight="1">
      <c r="A13" s="7" t="s">
        <v>8</v>
      </c>
      <c r="B13" s="9">
        <v>-234.1</v>
      </c>
      <c r="C13" s="7">
        <v>243.2</v>
      </c>
      <c r="D13" s="7">
        <v>1571.9</v>
      </c>
      <c r="E13" s="7">
        <v>1090</v>
      </c>
      <c r="F13" s="8">
        <f t="shared" si="2"/>
        <v>-0.485785432662378</v>
      </c>
      <c r="G13" s="7">
        <v>1</v>
      </c>
      <c r="H13" s="7">
        <v>0</v>
      </c>
      <c r="I13" s="8">
        <v>5658.5</v>
      </c>
      <c r="J13" s="7">
        <v>4197.5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1337.8</v>
      </c>
      <c r="S13" s="7">
        <v>18.7</v>
      </c>
      <c r="T13" s="9">
        <f t="shared" si="5"/>
        <v>0</v>
      </c>
      <c r="U13" s="7">
        <v>1</v>
      </c>
      <c r="V13" s="7">
        <v>0</v>
      </c>
      <c r="W13" s="9">
        <v>-234.1</v>
      </c>
      <c r="X13" s="7">
        <v>0</v>
      </c>
      <c r="Y13" s="7">
        <f t="shared" si="6"/>
        <v>0</v>
      </c>
      <c r="Z13" s="7">
        <v>1</v>
      </c>
      <c r="AA13" s="7">
        <v>1740.6</v>
      </c>
      <c r="AB13" s="7">
        <v>1754</v>
      </c>
      <c r="AC13" s="9">
        <f t="shared" si="7"/>
        <v>0.9923603192702394</v>
      </c>
      <c r="AD13" s="7">
        <v>1</v>
      </c>
      <c r="AE13" s="7">
        <v>0</v>
      </c>
      <c r="AF13" s="7">
        <v>481.9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1571.9</v>
      </c>
      <c r="BH13" s="7">
        <v>5359.6</v>
      </c>
      <c r="BI13" s="9">
        <f t="shared" si="12"/>
        <v>0.2932868124486902</v>
      </c>
      <c r="BJ13" s="7">
        <v>-1</v>
      </c>
      <c r="BK13" s="7">
        <v>47.13</v>
      </c>
      <c r="BL13" s="7">
        <v>47.2</v>
      </c>
      <c r="BM13" s="9">
        <f t="shared" si="13"/>
        <v>0.9985169491525424</v>
      </c>
      <c r="BN13" s="7">
        <v>0</v>
      </c>
      <c r="BO13" s="7">
        <v>38</v>
      </c>
      <c r="BP13" s="7">
        <v>47</v>
      </c>
      <c r="BQ13" s="9">
        <f t="shared" si="17"/>
        <v>0.8085106382978723</v>
      </c>
      <c r="BR13" s="7">
        <v>1</v>
      </c>
      <c r="BS13" s="7">
        <v>478.2</v>
      </c>
      <c r="BT13" s="7">
        <v>320.8</v>
      </c>
      <c r="BU13" s="9">
        <f t="shared" si="0"/>
        <v>1.490648379052369</v>
      </c>
      <c r="BV13" s="7">
        <v>1</v>
      </c>
      <c r="BW13" s="7">
        <v>1</v>
      </c>
      <c r="BX13" s="7">
        <v>1</v>
      </c>
      <c r="BY13" s="9">
        <v>1229.4</v>
      </c>
      <c r="BZ13" s="9">
        <v>1229.4</v>
      </c>
      <c r="CA13" s="9">
        <f>BY13/BZ13</f>
        <v>1</v>
      </c>
      <c r="CB13" s="7">
        <v>1</v>
      </c>
      <c r="CC13" s="7">
        <v>29125</v>
      </c>
      <c r="CD13" s="7">
        <v>1</v>
      </c>
      <c r="CE13" s="7">
        <v>32</v>
      </c>
      <c r="CF13" s="7">
        <v>160</v>
      </c>
      <c r="CG13" s="9">
        <f t="shared" si="15"/>
        <v>0.2</v>
      </c>
      <c r="CH13" s="7">
        <v>0</v>
      </c>
      <c r="CI13" s="7" t="s">
        <v>123</v>
      </c>
      <c r="CJ13" s="7">
        <v>0.5</v>
      </c>
      <c r="CK13" s="7">
        <v>1</v>
      </c>
      <c r="CL13" s="31">
        <v>1</v>
      </c>
      <c r="CM13" s="7">
        <v>1</v>
      </c>
      <c r="CN13" s="7">
        <v>1</v>
      </c>
      <c r="CO13" s="7">
        <f t="shared" si="16"/>
        <v>4</v>
      </c>
      <c r="CP13" s="7">
        <v>1</v>
      </c>
      <c r="CQ13" s="7">
        <v>1</v>
      </c>
      <c r="CR13" s="7">
        <v>1</v>
      </c>
      <c r="CS13" s="7">
        <f t="shared" si="1"/>
        <v>16.5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2"/>
      <c r="Y14" s="22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>
        <v>222.5</v>
      </c>
      <c r="BM14" s="7">
        <f t="shared" si="13"/>
        <v>0</v>
      </c>
      <c r="BN14" s="7"/>
      <c r="BO14" s="7"/>
      <c r="BP14" s="7"/>
      <c r="BQ14" s="7" t="e">
        <f t="shared" si="17"/>
        <v>#DIV/0!</v>
      </c>
      <c r="BR14" s="7"/>
      <c r="BS14" s="7"/>
      <c r="BT14" s="7">
        <v>1611.1</v>
      </c>
      <c r="BU14" s="7">
        <f t="shared" si="0"/>
        <v>0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31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264.8</v>
      </c>
      <c r="C15" s="7">
        <v>1395.8</v>
      </c>
      <c r="D15" s="7">
        <v>2487.8</v>
      </c>
      <c r="E15" s="7">
        <v>1369.3</v>
      </c>
      <c r="F15" s="8">
        <f t="shared" si="2"/>
        <v>0.2367456414841305</v>
      </c>
      <c r="G15" s="7">
        <v>0</v>
      </c>
      <c r="H15" s="7">
        <v>0</v>
      </c>
      <c r="I15" s="7">
        <v>13757.2</v>
      </c>
      <c r="J15" s="7">
        <v>6302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2752.6</v>
      </c>
      <c r="S15" s="7">
        <v>49.4</v>
      </c>
      <c r="T15" s="9">
        <f t="shared" si="5"/>
        <v>0</v>
      </c>
      <c r="U15" s="7">
        <v>1</v>
      </c>
      <c r="V15" s="7">
        <v>0</v>
      </c>
      <c r="W15" s="9">
        <v>264.8</v>
      </c>
      <c r="X15" s="7">
        <v>0</v>
      </c>
      <c r="Y15" s="7">
        <f t="shared" si="6"/>
        <v>0</v>
      </c>
      <c r="Z15" s="7">
        <v>1</v>
      </c>
      <c r="AA15" s="7">
        <v>2794</v>
      </c>
      <c r="AB15" s="7">
        <v>2794</v>
      </c>
      <c r="AC15" s="9">
        <f t="shared" si="7"/>
        <v>1</v>
      </c>
      <c r="AD15" s="7">
        <v>1</v>
      </c>
      <c r="AE15" s="7">
        <v>0</v>
      </c>
      <c r="AF15" s="7">
        <v>1118.5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2487.8</v>
      </c>
      <c r="BH15" s="7">
        <v>13090.6</v>
      </c>
      <c r="BI15" s="9">
        <f t="shared" si="12"/>
        <v>0.190044764945839</v>
      </c>
      <c r="BJ15" s="7">
        <v>-1</v>
      </c>
      <c r="BK15" s="7">
        <v>554.2</v>
      </c>
      <c r="BL15" s="7">
        <v>222.5</v>
      </c>
      <c r="BM15" s="9">
        <f t="shared" si="13"/>
        <v>2.490786516853933</v>
      </c>
      <c r="BN15" s="7">
        <v>-2</v>
      </c>
      <c r="BO15" s="7">
        <v>45.3</v>
      </c>
      <c r="BP15" s="7">
        <v>52.3</v>
      </c>
      <c r="BQ15" s="9">
        <f t="shared" si="17"/>
        <v>0.8661567877629063</v>
      </c>
      <c r="BR15" s="7">
        <v>1</v>
      </c>
      <c r="BS15" s="7">
        <v>989.1</v>
      </c>
      <c r="BT15" s="7">
        <v>1611.1</v>
      </c>
      <c r="BU15" s="9">
        <f t="shared" si="0"/>
        <v>0.6139283719198064</v>
      </c>
      <c r="BV15" s="7">
        <v>-1</v>
      </c>
      <c r="BW15" s="7">
        <v>2</v>
      </c>
      <c r="BX15" s="7">
        <v>1</v>
      </c>
      <c r="BY15" s="9">
        <v>2623</v>
      </c>
      <c r="BZ15" s="9">
        <v>2623</v>
      </c>
      <c r="CA15" s="9">
        <f t="shared" si="14"/>
        <v>1</v>
      </c>
      <c r="CB15" s="7">
        <v>1</v>
      </c>
      <c r="CC15" s="7">
        <v>31588</v>
      </c>
      <c r="CD15" s="7">
        <v>1</v>
      </c>
      <c r="CE15" s="7">
        <v>61</v>
      </c>
      <c r="CF15" s="7">
        <v>258</v>
      </c>
      <c r="CG15" s="9">
        <f t="shared" si="15"/>
        <v>0.2364341085271318</v>
      </c>
      <c r="CH15" s="7">
        <v>0</v>
      </c>
      <c r="CI15" s="7" t="s">
        <v>123</v>
      </c>
      <c r="CJ15" s="7">
        <v>0.5</v>
      </c>
      <c r="CK15" s="7">
        <v>1</v>
      </c>
      <c r="CL15" s="31">
        <v>1</v>
      </c>
      <c r="CM15" s="7">
        <v>0</v>
      </c>
      <c r="CN15" s="7">
        <v>0</v>
      </c>
      <c r="CO15" s="7">
        <f t="shared" si="16"/>
        <v>2</v>
      </c>
      <c r="CP15" s="7">
        <v>0</v>
      </c>
      <c r="CQ15" s="7">
        <v>1</v>
      </c>
      <c r="CR15" s="7">
        <v>1</v>
      </c>
      <c r="CS15" s="7">
        <f t="shared" si="1"/>
        <v>10.5</v>
      </c>
    </row>
    <row r="16" spans="1:97" s="4" customFormat="1" ht="15.75">
      <c r="A16" s="7" t="s">
        <v>135</v>
      </c>
      <c r="B16" s="9">
        <v>2623.7</v>
      </c>
      <c r="C16" s="7">
        <v>3895.8</v>
      </c>
      <c r="D16" s="7">
        <v>6554.5</v>
      </c>
      <c r="E16" s="8">
        <v>2150</v>
      </c>
      <c r="F16" s="8">
        <f t="shared" si="2"/>
        <v>0.5956862299920536</v>
      </c>
      <c r="G16" s="7">
        <v>0</v>
      </c>
      <c r="H16" s="7">
        <v>0</v>
      </c>
      <c r="I16" s="7">
        <v>273073.3</v>
      </c>
      <c r="J16" s="7">
        <v>238668.8</v>
      </c>
      <c r="K16" s="8">
        <f t="shared" si="3"/>
        <v>0</v>
      </c>
      <c r="L16" s="7">
        <v>1</v>
      </c>
      <c r="M16" s="7">
        <v>0</v>
      </c>
      <c r="N16" s="7">
        <v>6608.9</v>
      </c>
      <c r="O16" s="9">
        <f t="shared" si="4"/>
        <v>0</v>
      </c>
      <c r="P16" s="7">
        <v>1</v>
      </c>
      <c r="Q16" s="7">
        <v>98.4</v>
      </c>
      <c r="R16" s="9">
        <v>9178.1</v>
      </c>
      <c r="S16" s="7">
        <v>0</v>
      </c>
      <c r="T16" s="9">
        <f t="shared" si="5"/>
        <v>0.010721173227574335</v>
      </c>
      <c r="U16" s="7">
        <v>1</v>
      </c>
      <c r="V16" s="7">
        <v>0</v>
      </c>
      <c r="W16" s="9">
        <v>2623.7</v>
      </c>
      <c r="X16" s="7">
        <v>5000</v>
      </c>
      <c r="Y16" s="9">
        <f t="shared" si="6"/>
        <v>0</v>
      </c>
      <c r="Z16" s="7">
        <v>1</v>
      </c>
      <c r="AA16" s="7">
        <v>9653.7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4404.5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6853</v>
      </c>
      <c r="AR16" s="9">
        <v>6608.9</v>
      </c>
      <c r="AS16" s="9">
        <f t="shared" si="10"/>
        <v>1.0369350421401444</v>
      </c>
      <c r="AT16" s="7">
        <v>1</v>
      </c>
      <c r="AU16" s="7">
        <v>7880.1</v>
      </c>
      <c r="AV16" s="7">
        <v>0</v>
      </c>
      <c r="AW16" s="8" t="e">
        <f t="shared" si="11"/>
        <v>#DIV/0!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4151.6</v>
      </c>
      <c r="BH16" s="7">
        <v>218212.8</v>
      </c>
      <c r="BI16" s="9">
        <f t="shared" si="12"/>
        <v>0.01902546505062948</v>
      </c>
      <c r="BJ16" s="7">
        <v>-1</v>
      </c>
      <c r="BK16" s="7">
        <v>1320.18</v>
      </c>
      <c r="BL16" s="7">
        <v>1236.9</v>
      </c>
      <c r="BM16" s="9">
        <f t="shared" si="13"/>
        <v>1.0673296143584767</v>
      </c>
      <c r="BN16" s="7">
        <v>-1</v>
      </c>
      <c r="BO16" s="7">
        <v>1852.4</v>
      </c>
      <c r="BP16" s="7">
        <v>1634.8</v>
      </c>
      <c r="BQ16" s="9">
        <f t="shared" si="17"/>
        <v>1.1331049669684365</v>
      </c>
      <c r="BR16" s="7">
        <v>-1</v>
      </c>
      <c r="BS16" s="7">
        <v>4151.6</v>
      </c>
      <c r="BT16" s="7">
        <v>5514.7</v>
      </c>
      <c r="BU16" s="9">
        <f t="shared" si="0"/>
        <v>0.7528242696792211</v>
      </c>
      <c r="BV16" s="7">
        <v>-1</v>
      </c>
      <c r="BW16" s="7">
        <v>3</v>
      </c>
      <c r="BX16" s="7">
        <v>1</v>
      </c>
      <c r="BY16" s="9">
        <v>9169</v>
      </c>
      <c r="BZ16" s="9">
        <v>9124.6</v>
      </c>
      <c r="CA16" s="9">
        <f t="shared" si="14"/>
        <v>1.0048659667273085</v>
      </c>
      <c r="CB16" s="7">
        <v>1</v>
      </c>
      <c r="CC16" s="7">
        <v>0</v>
      </c>
      <c r="CD16" s="7">
        <v>0</v>
      </c>
      <c r="CE16" s="30">
        <v>0</v>
      </c>
      <c r="CF16" s="30">
        <v>0</v>
      </c>
      <c r="CG16" s="7" t="e">
        <f t="shared" si="15"/>
        <v>#DIV/0!</v>
      </c>
      <c r="CH16" s="7">
        <v>1</v>
      </c>
      <c r="CI16" s="7" t="s">
        <v>126</v>
      </c>
      <c r="CJ16" s="7">
        <v>0</v>
      </c>
      <c r="CK16" s="7">
        <v>1</v>
      </c>
      <c r="CL16" s="31">
        <v>1</v>
      </c>
      <c r="CM16" s="7">
        <v>0</v>
      </c>
      <c r="CN16" s="7">
        <v>1</v>
      </c>
      <c r="CO16" s="7">
        <f>CK16+CL16+CM16+CN16</f>
        <v>3</v>
      </c>
      <c r="CP16" s="7">
        <v>0</v>
      </c>
      <c r="CQ16" s="7">
        <v>0</v>
      </c>
      <c r="CR16" s="7">
        <v>0</v>
      </c>
      <c r="CS16" s="7">
        <f t="shared" si="1"/>
        <v>9</v>
      </c>
    </row>
    <row r="17" spans="1:97" ht="18.75">
      <c r="A17" s="10" t="s">
        <v>9</v>
      </c>
      <c r="B17" s="10"/>
      <c r="C17" s="11">
        <f>SUM(C6:C16)</f>
        <v>8967</v>
      </c>
      <c r="D17" s="11">
        <f>SUM(D6:D16)</f>
        <v>23391.2</v>
      </c>
      <c r="E17" s="11">
        <f>SUM(E6:E16)</f>
        <v>14530.599999999999</v>
      </c>
      <c r="F17" s="9"/>
      <c r="G17" s="7"/>
      <c r="H17" s="7"/>
      <c r="I17" s="11">
        <f>SUM(I6:I16)</f>
        <v>344878.69999999995</v>
      </c>
      <c r="J17" s="11">
        <f>SUM(J6:J16)</f>
        <v>288921</v>
      </c>
      <c r="K17" s="8"/>
      <c r="L17" s="7"/>
      <c r="M17" s="7"/>
      <c r="N17" s="7"/>
      <c r="O17" s="7"/>
      <c r="P17" s="7"/>
      <c r="Q17" s="7"/>
      <c r="R17" s="11">
        <f>SUM(R6:R16)</f>
        <v>24632</v>
      </c>
      <c r="S17" s="11">
        <f>SUM(S6:S16)</f>
        <v>212.7</v>
      </c>
      <c r="T17" s="7"/>
      <c r="U17" s="7"/>
      <c r="V17" s="7"/>
      <c r="W17" s="7"/>
      <c r="X17" s="7"/>
      <c r="Y17" s="7"/>
      <c r="Z17" s="7"/>
      <c r="AA17" s="11">
        <f>SUM(AA6:AA16)</f>
        <v>28930.800000000003</v>
      </c>
      <c r="AB17" s="11">
        <v>13488</v>
      </c>
      <c r="AC17" s="7"/>
      <c r="AD17" s="7"/>
      <c r="AE17" s="7"/>
      <c r="AF17" s="11">
        <f>SUM(AF6:AF16)</f>
        <v>8860.6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20988.300000000003</v>
      </c>
      <c r="BH17" s="11">
        <f>SUM(BH6:BH16)</f>
        <v>281527.3</v>
      </c>
      <c r="BI17" s="7"/>
      <c r="BJ17" s="7"/>
      <c r="BK17" s="11">
        <f>SUM(BK6:BK16)</f>
        <v>2516.3900000000003</v>
      </c>
      <c r="BL17" s="11">
        <f>SUM(BL6:BL16)</f>
        <v>2097.9</v>
      </c>
      <c r="BM17" s="7"/>
      <c r="BN17" s="7"/>
      <c r="BO17" s="11">
        <f>SUM(BO6:BO16)</f>
        <v>2754.5</v>
      </c>
      <c r="BP17" s="11">
        <f>SUM(BP6:BP16)</f>
        <v>2257.8</v>
      </c>
      <c r="BQ17" s="7"/>
      <c r="BR17" s="7"/>
      <c r="BS17" s="11">
        <f>SUM(BS6:BS16)</f>
        <v>7527.5</v>
      </c>
      <c r="BT17" s="21">
        <f>BT6+BT7+BT8+BT9+BT10+BT11+BT12+BT13+BT15+BT16</f>
        <v>9594.3</v>
      </c>
      <c r="BU17" s="9">
        <v>0.93</v>
      </c>
      <c r="BV17" s="7"/>
      <c r="BW17" s="7"/>
      <c r="BX17" s="7"/>
      <c r="BY17" s="11">
        <f>SUM(BY6:BY16)</f>
        <v>23554.399999999998</v>
      </c>
      <c r="BZ17" s="11">
        <f>SUM(BZ6:BZ16)</f>
        <v>23511.9</v>
      </c>
      <c r="CA17" s="7"/>
      <c r="CB17" s="7"/>
      <c r="CC17" s="7"/>
      <c r="CD17" s="7"/>
      <c r="CE17" s="7">
        <f>SUM(CE6:CE16)</f>
        <v>337</v>
      </c>
      <c r="CF17" s="7">
        <f>SUM(CF6:CF16)</f>
        <v>1301</v>
      </c>
      <c r="CG17" s="19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40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2023-04-26T08:27:59Z</cp:lastPrinted>
  <dcterms:created xsi:type="dcterms:W3CDTF">2011-08-09T05:55:28Z</dcterms:created>
  <dcterms:modified xsi:type="dcterms:W3CDTF">2023-04-26T08:32:33Z</dcterms:modified>
  <cp:category/>
  <cp:version/>
  <cp:contentType/>
  <cp:contentStatus/>
</cp:coreProperties>
</file>