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'Лист1'!$A$2:$CS$17</definedName>
  </definedNames>
  <calcPr fullCalcOnLoad="1"/>
</workbook>
</file>

<file path=xl/sharedStrings.xml><?xml version="1.0" encoding="utf-8"?>
<sst xmlns="http://schemas.openxmlformats.org/spreadsheetml/2006/main" count="177" uniqueCount="138">
  <si>
    <t>Поселения</t>
  </si>
  <si>
    <t>1.Ильинское</t>
  </si>
  <si>
    <t>2.Колянурское</t>
  </si>
  <si>
    <t>3.Лесниковское</t>
  </si>
  <si>
    <t>4.Лошкаринское</t>
  </si>
  <si>
    <t>5.Греховское</t>
  </si>
  <si>
    <t>6.Зашижемское</t>
  </si>
  <si>
    <t>7.Кичминское</t>
  </si>
  <si>
    <t>8.Мокинское</t>
  </si>
  <si>
    <t>ИТОГО</t>
  </si>
  <si>
    <t>факт.объем доходов бюджета поселения на конец отч.период</t>
  </si>
  <si>
    <t>факт.объем безвозм. поступл. поселения на кон.отч.пер</t>
  </si>
  <si>
    <t>Р1</t>
  </si>
  <si>
    <t>факт. объем муниц. долга поселения на кон.отч.пер</t>
  </si>
  <si>
    <t>уточ.год. план доходов бюджета поселения на кон.отч.пер</t>
  </si>
  <si>
    <t>Р2</t>
  </si>
  <si>
    <t>О2=1, если Р2&lt;=1; О2=0, если Р2&gt;1</t>
  </si>
  <si>
    <t>Р3</t>
  </si>
  <si>
    <t>О3=1, если Р3&lt;=1; О3=0, если Р3&gt;1</t>
  </si>
  <si>
    <t>Р4</t>
  </si>
  <si>
    <t>Р6</t>
  </si>
  <si>
    <t>Р7</t>
  </si>
  <si>
    <t>Р8</t>
  </si>
  <si>
    <t>Р10</t>
  </si>
  <si>
    <t>О11=1,если  0,7&lt;=P11&lt;=1,3; О11=0,5,если 0,5&lt;=P11&lt;0,7, 1,3&lt;P11&lt;=1,5; О11=0,если Р11&lt;0,5, Р11&gt;1,5</t>
  </si>
  <si>
    <t>Р21</t>
  </si>
  <si>
    <t>О24=0,5, если МПА принят</t>
  </si>
  <si>
    <t>тыс.руб.</t>
  </si>
  <si>
    <t>балльная оценка, О1=1,если Р1&lt;=0,1; О1=0, если Р1&gt;0,1</t>
  </si>
  <si>
    <t>9.Родыгинское</t>
  </si>
  <si>
    <t>факт.размер дефицита(+) бюджета поселения на конец отч.период</t>
  </si>
  <si>
    <t>фактический объем муниципального долга поселения на конец отчетного года</t>
  </si>
  <si>
    <t xml:space="preserve">верхний предел муници-пального долга поселения по состоянию на 01 января года, следующего за отчетным годом, установленный решением о бюджете </t>
  </si>
  <si>
    <t>фактический  объем расходов бюджета поселения на конец отчетного периода;</t>
  </si>
  <si>
    <t>фактический объем расходов на обслуживание муниципального долга поселения на конец отчетного периода;</t>
  </si>
  <si>
    <t xml:space="preserve">фактический объем расходов   поселения, осуществляемых за счет субвенций, предоставляемых из бюджетов другого уровня, на конец отчетного периода </t>
  </si>
  <si>
    <t>О4=1, если Р4&lt;=0,15; О4=0, если Р4&gt;0,15</t>
  </si>
  <si>
    <t>Р5</t>
  </si>
  <si>
    <t>фактический объем заимствований  поселения в отчетном году;</t>
  </si>
  <si>
    <t>фактический размер дефицита местного бюджета    поселения   на конец отчетного года;</t>
  </si>
  <si>
    <t>фактическая сумма, направляемая в отчетном году на погашение долговых обязательств   поселения.</t>
  </si>
  <si>
    <t>О5=1, если Р5&lt;=1; О5=0, если Р5&gt;1</t>
  </si>
  <si>
    <t>уточненный план расходов на содержание органов местного самоуправления поселения на конец отчетного периода</t>
  </si>
  <si>
    <t>утвержденный Правитель-ством области норматив формирования расходов на содержание органов местного самоуправления  поселения</t>
  </si>
  <si>
    <t>О6= 1, если Р6&lt;=1; О6=О,если Р6&gt;1</t>
  </si>
  <si>
    <t>фактический объем муниципального долга       поселения на конец отчетного года</t>
  </si>
  <si>
    <t>фактический объем доходов бюджета за отчет-ный год в поселении без учета безвозмездных поступлений и налоговых доходов по дополнительным нормативам отчислений</t>
  </si>
  <si>
    <t>О7=0, если P7&lt;=0,7; О7=-1, если P7&gt;0,7</t>
  </si>
  <si>
    <t>просроченная задолженность по ценным бумагам поселения на конец отчетного периода</t>
  </si>
  <si>
    <t>просроченная задолженность по бюджетным   кредитам, привлеченным в   бюджет  поселением, на конец отчетного периода;</t>
  </si>
  <si>
    <t>просроченная задолженность по кредитам, получен-   ным поселением от кредитных организаций, на конец отчетного периода</t>
  </si>
  <si>
    <t>просроченная задолженность по гарантиям  поселения на конец отчетного периода</t>
  </si>
  <si>
    <t>О8=-1, если  Р8&gt;0</t>
  </si>
  <si>
    <t>О9=-1, если  Р9&gt;0</t>
  </si>
  <si>
    <t>уточненный план поселения по  привлекаемым кредитам кредитных организаций на конец отчетного года;</t>
  </si>
  <si>
    <t>первоначальный план      поселения по  привлекаемым кредитам кредитных организаций</t>
  </si>
  <si>
    <t xml:space="preserve">О10= -1,если Р10&gt;1; </t>
  </si>
  <si>
    <r>
      <t xml:space="preserve"> </t>
    </r>
    <r>
      <rPr>
        <b/>
        <sz val="9"/>
        <rFont val="Times New Roman"/>
        <family val="1"/>
      </rPr>
      <t xml:space="preserve">Р 12   </t>
    </r>
    <r>
      <rPr>
        <sz val="9"/>
        <rFont val="Times New Roman"/>
        <family val="1"/>
      </rPr>
      <t xml:space="preserve"> объем просроченной кредиторской задолженности в   поселении на конец отчетного периода</t>
    </r>
  </si>
  <si>
    <r>
      <t xml:space="preserve">       </t>
    </r>
    <r>
      <rPr>
        <b/>
        <sz val="8"/>
        <rFont val="Arial Cyr"/>
        <family val="0"/>
      </rPr>
      <t>Р 9</t>
    </r>
    <r>
      <rPr>
        <sz val="8"/>
        <rFont val="Arial Cyr"/>
        <family val="0"/>
      </rPr>
      <t xml:space="preserve">   фактический объем выплат по муниципальным гарантиям в   муниципальном образовании   на конец отчетного периода</t>
    </r>
  </si>
  <si>
    <r>
      <t xml:space="preserve">  </t>
    </r>
    <r>
      <rPr>
        <b/>
        <sz val="8"/>
        <rFont val="Arial Cyr"/>
        <family val="0"/>
      </rPr>
      <t xml:space="preserve"> Р 13</t>
    </r>
    <r>
      <rPr>
        <sz val="8"/>
        <rFont val="Arial Cyr"/>
        <family val="0"/>
      </rPr>
      <t xml:space="preserve"> наличие фактов нарушения организации бюджетного процесса в   поселении в текущем году</t>
    </r>
  </si>
  <si>
    <t xml:space="preserve">
О13=-0,5,
 если установлен факт нарушения организации бюджетного процесса
</t>
  </si>
  <si>
    <r>
      <t xml:space="preserve">  </t>
    </r>
    <r>
      <rPr>
        <sz val="8"/>
        <rFont val="Arial Cyr"/>
        <family val="0"/>
      </rPr>
      <t>наличие фактов использования средств не по целевому назначению в   поселении в текущем году</t>
    </r>
    <r>
      <rPr>
        <b/>
        <sz val="8"/>
        <rFont val="Arial Cyr"/>
        <family val="0"/>
      </rPr>
      <t xml:space="preserve"> Р14</t>
    </r>
  </si>
  <si>
    <t>О14=-0,5, если установлен факт не целевого  использования</t>
  </si>
  <si>
    <r>
      <rPr>
        <b/>
        <sz val="8"/>
        <rFont val="Arial Cyr"/>
        <family val="0"/>
      </rPr>
      <t xml:space="preserve">Р15   </t>
    </r>
    <r>
      <rPr>
        <sz val="8"/>
        <rFont val="Arial Cyr"/>
        <family val="0"/>
      </rPr>
      <t xml:space="preserve">                наличие фактов нарушения сроков и качества представления бюджетной отчетности </t>
    </r>
  </si>
  <si>
    <t xml:space="preserve">О15=-1, 
если  установлен факт нарушения
</t>
  </si>
  <si>
    <t xml:space="preserve">О16=0, 
если  0,9&lt;=Р16&lt;=1,1;
О16=-1, 
если 
Р16&lt;0,9, Р16&gt;1,1
</t>
  </si>
  <si>
    <t>Р16</t>
  </si>
  <si>
    <t xml:space="preserve">сумма задолженности по налоговым платежам (без учета пеней и штрафных санкций) в бюджет   поселения на начало отчетного года </t>
  </si>
  <si>
    <t>Р 17</t>
  </si>
  <si>
    <t xml:space="preserve">О17 =1, если 
Р17 &lt;1;
О17 =0, если
 Р17=1; О17 =-1, если1&lt;P17 &lt;=1,5; О17 =-2, если Р &gt;1,5
</t>
  </si>
  <si>
    <r>
      <rPr>
        <b/>
        <sz val="8"/>
        <rFont val="Arial Cyr"/>
        <family val="0"/>
      </rPr>
      <t xml:space="preserve">Р18    </t>
    </r>
    <r>
      <rPr>
        <sz val="8"/>
        <rFont val="Arial Cyr"/>
        <family val="0"/>
      </rPr>
      <t xml:space="preserve">            сумма задолженности  по арендным платежам за муниципальное имущество, земельные участки, находящиеся в муниципальной собственности, и земельные участки, муниципальная собственность на которые не разграничена (без учета пени и штрафов), в консолидированный бюджет  поселения на конец отчетного периода;</t>
    </r>
  </si>
  <si>
    <t xml:space="preserve">О=1, 
если P18&lt;1;
О18=0, 
если P18=1;
О18=-1,
если 1&lt;P18&lt;=1,5;
О18=-2, 
если P18&gt;1,5
</t>
  </si>
  <si>
    <t>Р 18</t>
  </si>
  <si>
    <t>сумма  задолженности  по арендным платежам  за муниципальное имущество, земельные участки, находящиеся в муниципальной собственности, и земельные участки, муниципальная собственность на которые не разграничена (без учета пени и штрафов), в консолидированный бюджет поселения на начало отчетного года</t>
  </si>
  <si>
    <r>
      <t xml:space="preserve">сумма  поступления налоговых доходов в бюджет  поселения на конец отчетного периода текущего года; </t>
    </r>
    <r>
      <rPr>
        <b/>
        <sz val="8"/>
        <rFont val="Arial Cyr"/>
        <family val="0"/>
      </rPr>
      <t>Р19</t>
    </r>
  </si>
  <si>
    <t xml:space="preserve">сумма поступления налоговых доходов в бюджет i-го поселения на конец соответствующего отчетного периода предыдущего года </t>
  </si>
  <si>
    <t>Р 19</t>
  </si>
  <si>
    <t xml:space="preserve">О19=-1, 
если P19 ниже среднего  показателя по поселениям Советского района 
</t>
  </si>
  <si>
    <r>
      <t xml:space="preserve">количество изменений, внесенных в отчетном периоде в бюджет  поселения в соответствии с решением о бюджете на соответствующий год  </t>
    </r>
    <r>
      <rPr>
        <b/>
        <sz val="8"/>
        <rFont val="Arial Cyr"/>
        <family val="0"/>
      </rPr>
      <t>Р20</t>
    </r>
  </si>
  <si>
    <t xml:space="preserve">О20=1, 
если  Р20&lt;=5;
О20=0, 
если 
Р20&gt;5
</t>
  </si>
  <si>
    <t>исполнение бюджета  поселения по расходам в отчетном периоде, за исключением средств на содержание представительного органа, избирательной комиссии и контрольно-счетной комиссии</t>
  </si>
  <si>
    <r>
      <t>исполнение бюджета  поселения в рамках муниципальных программ в отчетном периоде</t>
    </r>
    <r>
      <rPr>
        <b/>
        <sz val="8"/>
        <rFont val="Arial Cyr"/>
        <family val="0"/>
      </rPr>
      <t xml:space="preserve">     Р 21;</t>
    </r>
  </si>
  <si>
    <t xml:space="preserve">О21=1, если Р21i =1;
О21=0, если Р21&lt;1
</t>
  </si>
  <si>
    <t xml:space="preserve">О22=-1, 
если значение показателя не выполнено в отчетном периоде
</t>
  </si>
  <si>
    <r>
      <t xml:space="preserve">фактический объем  оказанной муниципальной услуги  </t>
    </r>
    <r>
      <rPr>
        <b/>
        <sz val="8"/>
        <rFont val="Arial Cyr"/>
        <family val="0"/>
      </rPr>
      <t>Р23</t>
    </r>
  </si>
  <si>
    <t>муниципальное задание  на оказание  муниципальной услуги</t>
  </si>
  <si>
    <t xml:space="preserve">О23=1, если Р23=1;
О23=0,75, если
0,9&lt; Р23&lt;1;
О23=0,5, если 0,7&lt;Р23&lt;0,9;
О23=0,25, если 0,5&lt;Р23&lt;0,7;
О23=0, если Р23&lt;0,5
у ГРБС, для которых не установлено муниципальное задание  на оказание муниципальных услуг, O23=1
</t>
  </si>
  <si>
    <t>Р 23</t>
  </si>
  <si>
    <r>
      <t xml:space="preserve">наличие муниципального правового акта, утверждающего муниципальное задание </t>
    </r>
    <r>
      <rPr>
        <b/>
        <sz val="8"/>
        <rFont val="Arial Cyr"/>
        <family val="0"/>
      </rPr>
      <t>Р24</t>
    </r>
  </si>
  <si>
    <t>Р25</t>
  </si>
  <si>
    <r>
      <t>р</t>
    </r>
    <r>
      <rPr>
        <sz val="9"/>
        <color indexed="8"/>
        <rFont val="Times New Roman"/>
        <family val="1"/>
      </rPr>
      <t>азмещение в средствах массовой информации и (или) обнародование п</t>
    </r>
    <r>
      <rPr>
        <sz val="9"/>
        <rFont val="Times New Roman"/>
        <family val="1"/>
      </rPr>
      <t xml:space="preserve">роекта бюджета поселения (+1) </t>
    </r>
    <r>
      <rPr>
        <b/>
        <sz val="9"/>
        <rFont val="Times New Roman"/>
        <family val="1"/>
      </rPr>
      <t>Р25</t>
    </r>
  </si>
  <si>
    <r>
      <t xml:space="preserve">размещение в средствах массовой информации и (или) обнародование решения об утверждении бюджета поселения на отчетный финансовый год (+1) </t>
    </r>
    <r>
      <rPr>
        <b/>
        <sz val="8"/>
        <rFont val="Arial Cyr"/>
        <family val="0"/>
      </rPr>
      <t>Р 25</t>
    </r>
  </si>
  <si>
    <r>
      <t xml:space="preserve">размещение в средствах массовой информации и (или) обнародование </t>
    </r>
    <r>
      <rPr>
        <sz val="9"/>
        <rFont val="Times New Roman"/>
        <family val="1"/>
      </rPr>
      <t xml:space="preserve">годового отчета об  исполнении бюджета поселения,          размещение в средствах массовой информации и (или) обнародование ежеквартальных отчетов об исполнении бюджета поселения (+1); </t>
    </r>
    <r>
      <rPr>
        <b/>
        <sz val="9"/>
        <rFont val="Times New Roman"/>
        <family val="1"/>
      </rPr>
      <t>Р 25</t>
    </r>
  </si>
  <si>
    <t>О25=1,  если Р25=4,               О25=0,             если Р 25 &lt;4</t>
  </si>
  <si>
    <t>О 26=1, если информация размещениа</t>
  </si>
  <si>
    <t>Суммарная  бальная оценка</t>
  </si>
  <si>
    <t>уточ.год. план безвоз. поступл. поселения на кон.отч.пер</t>
  </si>
  <si>
    <r>
      <t xml:space="preserve">Соблюдение требований ст.92.1БК РФ по предельному объему дефицита бюджета поселения     </t>
    </r>
    <r>
      <rPr>
        <b/>
        <sz val="9"/>
        <rFont val="Arial Cyr"/>
        <family val="0"/>
      </rPr>
      <t>Р1</t>
    </r>
  </si>
  <si>
    <r>
      <t xml:space="preserve">Соблюдение требований ст.107БК РФ по предельному объему муниципального долга  </t>
    </r>
    <r>
      <rPr>
        <b/>
        <sz val="9"/>
        <rFont val="Arial Cyr"/>
        <family val="0"/>
      </rPr>
      <t>Р 2</t>
    </r>
  </si>
  <si>
    <r>
      <t xml:space="preserve">Соблюдение верхнего предела муниципального  долга, установленного решением о бюджете  </t>
    </r>
    <r>
      <rPr>
        <b/>
        <sz val="9"/>
        <rFont val="Arial Cyr"/>
        <family val="0"/>
      </rPr>
      <t>Р 3</t>
    </r>
  </si>
  <si>
    <r>
      <t xml:space="preserve">Соблюдение  требований статьи 111 Бюджетного кодекса Российской Федерации по предельному объему расходов на обслуживание  муниципального долга  </t>
    </r>
    <r>
      <rPr>
        <b/>
        <sz val="9"/>
        <rFont val="Arial Cyr"/>
        <family val="0"/>
      </rPr>
      <t>Р 4</t>
    </r>
  </si>
  <si>
    <r>
      <t xml:space="preserve">Соблюдение требований статьи 106 Бюджетного кодекса  Российской Федерации по предельному объему муниципальных заимствований   </t>
    </r>
    <r>
      <rPr>
        <b/>
        <sz val="9"/>
        <rFont val="Arial Cyr"/>
        <family val="0"/>
      </rPr>
      <t>Р 5</t>
    </r>
  </si>
  <si>
    <r>
      <t xml:space="preserve">Соблюдение установленных Правительством Кировской области нормативов формирования расходов на содержание органов местного самоуправления  </t>
    </r>
    <r>
      <rPr>
        <b/>
        <sz val="9"/>
        <rFont val="Arial Cyr"/>
        <family val="0"/>
      </rPr>
      <t>Р 6</t>
    </r>
  </si>
  <si>
    <r>
      <t xml:space="preserve">Сохранение на безопасном  уровне долговой нагрузки  </t>
    </r>
    <r>
      <rPr>
        <b/>
        <sz val="9"/>
        <rFont val="Arial Cyr"/>
        <family val="0"/>
      </rPr>
      <t>Р 7</t>
    </r>
  </si>
  <si>
    <r>
      <t xml:space="preserve">Отсутствие  просроченной задолженности по  исполнению долговых обязательств  </t>
    </r>
    <r>
      <rPr>
        <b/>
        <sz val="9"/>
        <rFont val="Arial Cyr"/>
        <family val="0"/>
      </rPr>
      <t>Р 8</t>
    </r>
  </si>
  <si>
    <r>
      <t xml:space="preserve">Отсутствие   фактов  исполнения   муниципальных гарантий за счет средств бюджета </t>
    </r>
    <r>
      <rPr>
        <b/>
        <sz val="9"/>
        <rFont val="Arial Cyr"/>
        <family val="0"/>
      </rPr>
      <t>Р 9</t>
    </r>
  </si>
  <si>
    <r>
      <t xml:space="preserve">Прирост объема привлекаемых кредитов кредитных организаций  за отчетный  год  в соответствии  с решением о бюджете в целях покрытия  дополнительных расходов  </t>
    </r>
    <r>
      <rPr>
        <b/>
        <sz val="9"/>
        <rFont val="Arial Cyr"/>
        <family val="0"/>
      </rPr>
      <t>Р 10</t>
    </r>
  </si>
  <si>
    <r>
      <t xml:space="preserve">  
Отклонение расходов бюджета в  IV квартале от среднего объема расходов за I-III кварталы без учета расходов, произведен-ных за счет целевых средств, поступивших из   областного бюджета    </t>
    </r>
    <r>
      <rPr>
        <b/>
        <sz val="9"/>
        <rFont val="Arial Cyr"/>
        <family val="0"/>
      </rPr>
      <t>(заполняется по итогам года)  Р 11</t>
    </r>
    <r>
      <rPr>
        <sz val="9"/>
        <rFont val="Arial Cyr"/>
        <family val="0"/>
      </rPr>
      <t xml:space="preserve">
</t>
    </r>
  </si>
  <si>
    <r>
      <t xml:space="preserve">Наличие просроченной кредиторской задолженности  </t>
    </r>
    <r>
      <rPr>
        <b/>
        <sz val="9"/>
        <rFont val="Arial Cyr"/>
        <family val="0"/>
      </rPr>
      <t>Р 12</t>
    </r>
  </si>
  <si>
    <r>
      <t xml:space="preserve">Наличие фактов нарушения организации  бюджетного процесса, установленных  в  ходе контрольных мероприятий в текущем году  </t>
    </r>
    <r>
      <rPr>
        <b/>
        <sz val="9"/>
        <rFont val="Arial Cyr"/>
        <family val="0"/>
      </rPr>
      <t>Р 13</t>
    </r>
  </si>
  <si>
    <r>
      <t xml:space="preserve">Наличие фактов использования средств не по целевому назначению, установ-ленных в ходе конт-рольных мероприятий в текущем году  </t>
    </r>
    <r>
      <rPr>
        <b/>
        <sz val="9"/>
        <rFont val="Arial Cyr"/>
        <family val="0"/>
      </rPr>
      <t>Р 14</t>
    </r>
  </si>
  <si>
    <r>
      <t xml:space="preserve">Своевременность и качество представления бюджетной отчетности  по перечню форм, входящих в состав месячной, квартальной и годовой отчетности  </t>
    </r>
    <r>
      <rPr>
        <b/>
        <sz val="9"/>
        <rFont val="Arial Cyr"/>
        <family val="0"/>
      </rPr>
      <t>Р 15</t>
    </r>
  </si>
  <si>
    <r>
      <t xml:space="preserve">Исполнение бюджета по налоговым доходам к  первоначально    утвержденному объему </t>
    </r>
    <r>
      <rPr>
        <b/>
        <sz val="9"/>
        <rFont val="Arial Cyr"/>
        <family val="0"/>
      </rPr>
      <t>Р 16</t>
    </r>
  </si>
  <si>
    <r>
      <t xml:space="preserve">Динамика задолженности по налоговым платежам (без учета пеней и штрафных санкций) в бюджет поселения  </t>
    </r>
    <r>
      <rPr>
        <b/>
        <sz val="9"/>
        <rFont val="Arial Cyr"/>
        <family val="0"/>
      </rPr>
      <t>Р 17</t>
    </r>
  </si>
  <si>
    <r>
      <t xml:space="preserve">Динамика задолженности по арендным платежам  за муниципальное имущес-тво,земельные  участки, находящиеся в муниципальной собственности, и земельные участки, государственная собственность на которые  не разграничена (без учета пени и штрафов)   </t>
    </r>
    <r>
      <rPr>
        <b/>
        <sz val="9"/>
        <rFont val="Arial Cyr"/>
        <family val="0"/>
      </rPr>
      <t>Р 18</t>
    </r>
  </si>
  <si>
    <r>
      <t xml:space="preserve">Динамика поступления налоговых доходов        </t>
    </r>
    <r>
      <rPr>
        <b/>
        <sz val="9"/>
        <rFont val="Arial Cyr"/>
        <family val="0"/>
      </rPr>
      <t>Р 19</t>
    </r>
  </si>
  <si>
    <r>
      <t xml:space="preserve">Количество изменений, внесенных в решение о бюджете  </t>
    </r>
    <r>
      <rPr>
        <b/>
        <sz val="9"/>
        <rFont val="Arial Cyr"/>
        <family val="0"/>
      </rPr>
      <t xml:space="preserve"> Р 20</t>
    </r>
  </si>
  <si>
    <r>
      <t xml:space="preserve">Исполнение бюджета в   рамках  муници-пальных программ   </t>
    </r>
    <r>
      <rPr>
        <b/>
        <sz val="9"/>
        <rFont val="Arial Cyr"/>
        <family val="0"/>
      </rPr>
      <t>Р 21</t>
    </r>
  </si>
  <si>
    <r>
      <t xml:space="preserve">Выполнение муниципального задания на   оказание муниципальных услуг (выполнение работ) в части показателей, характеризующих объем оказанных муниципальных услуг  </t>
    </r>
    <r>
      <rPr>
        <b/>
        <sz val="9"/>
        <rFont val="Arial Cyr"/>
        <family val="0"/>
      </rPr>
      <t>Р 23</t>
    </r>
  </si>
  <si>
    <r>
      <t xml:space="preserve">Наличие муниципального правового акта,   устанавливающего нормативы финансовых затрат на предоставление муниципальных услуг, в сфере культуры.   </t>
    </r>
    <r>
      <rPr>
        <b/>
        <sz val="9"/>
        <rFont val="Arial Cyr"/>
        <family val="0"/>
      </rPr>
      <t>Р 24</t>
    </r>
  </si>
  <si>
    <r>
      <t xml:space="preserve">Размещение в средствах массовой информации и (или) обнародование  проекта бюджета поселения, решения об утверждении бюджета поселения, годового отчета о его исполнении, ежеквартальных отчетов об   исполнении бюджета поселения и о численности муниципальных служащих органа местного самоуправления, работников муниципальных учреждений с указанием фактических затрат на их денежное содержание  </t>
    </r>
    <r>
      <rPr>
        <b/>
        <sz val="9"/>
        <rFont val="Arial Cyr"/>
        <family val="0"/>
      </rPr>
      <t>Р 25</t>
    </r>
  </si>
  <si>
    <r>
      <t xml:space="preserve">размещение в средствах массовой информации и (или) обнародование  информации о выполнении муниципального задания по предоставлению муниципальных услуг за отчетный год      </t>
    </r>
    <r>
      <rPr>
        <b/>
        <sz val="10"/>
        <rFont val="Arial Cyr"/>
        <family val="0"/>
      </rPr>
      <t>Р 26</t>
    </r>
  </si>
  <si>
    <r>
      <t xml:space="preserve">Выполнение  значения  целевого показателя «Средняя заработная плата работников», установленного согла-шениями о реализации мероприятий по повышению заработной платы работников муниципальных учреж-дений культуры (основного персонала), заключенным между  муниципальным образованием Советского района  и департаментом культуры Кировской области   </t>
    </r>
    <r>
      <rPr>
        <b/>
        <sz val="9"/>
        <rFont val="Arial Cyr"/>
        <family val="0"/>
      </rPr>
      <t xml:space="preserve">Р 22 </t>
    </r>
  </si>
  <si>
    <t>да</t>
  </si>
  <si>
    <r>
      <t xml:space="preserve">Р11 </t>
    </r>
    <r>
      <rPr>
        <sz val="8"/>
        <rFont val="Arial Cyr"/>
        <family val="0"/>
      </rPr>
      <t>(заполняется  по итогам года)</t>
    </r>
  </si>
  <si>
    <r>
      <t xml:space="preserve">размещение в средствах массовой информации и (или) обнародование  информации о выполнении муниципального задания по предоставлению муниципальных услуг </t>
    </r>
    <r>
      <rPr>
        <b/>
        <sz val="8"/>
        <rFont val="Arial Cyr"/>
        <family val="0"/>
      </rPr>
      <t>за отчетный год</t>
    </r>
    <r>
      <rPr>
        <sz val="8"/>
        <rFont val="Arial Cyr"/>
        <family val="0"/>
      </rPr>
      <t xml:space="preserve">  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>Р 26</t>
    </r>
  </si>
  <si>
    <t>нет</t>
  </si>
  <si>
    <t>О12= - 1,если  Р12 &gt; 0</t>
  </si>
  <si>
    <r>
      <t xml:space="preserve">исполнение бюджета    
поселения за  </t>
    </r>
    <r>
      <rPr>
        <b/>
        <sz val="8"/>
        <rFont val="Arial Cyr"/>
        <family val="0"/>
      </rPr>
      <t>отчетный год</t>
    </r>
    <r>
      <rPr>
        <sz val="8"/>
        <rFont val="Arial Cyr"/>
        <family val="0"/>
      </rPr>
      <t xml:space="preserve"> по налоговым доходам
</t>
    </r>
  </si>
  <si>
    <r>
      <t xml:space="preserve">первоначальный план в соответствии с решением о бюджете на </t>
    </r>
    <r>
      <rPr>
        <b/>
        <sz val="9"/>
        <rFont val="Times New Roman"/>
        <family val="1"/>
      </rPr>
      <t>отчетный год</t>
    </r>
    <r>
      <rPr>
        <sz val="9"/>
        <rFont val="Times New Roman"/>
        <family val="1"/>
      </rPr>
      <t xml:space="preserve"> по налоговым доходам в  поселении</t>
    </r>
  </si>
  <si>
    <r>
      <t xml:space="preserve">    </t>
    </r>
    <r>
      <rPr>
        <b/>
        <sz val="8"/>
        <rFont val="Arial Cyr"/>
        <family val="0"/>
      </rPr>
      <t xml:space="preserve"> Р 17 </t>
    </r>
    <r>
      <rPr>
        <sz val="8"/>
        <rFont val="Arial Cyr"/>
        <family val="0"/>
      </rPr>
      <t>сумма задолженности по налоговым платежам (без учета пеней и штрафных санкций) в бюджет   поселения на конец  отчетного периода</t>
    </r>
  </si>
  <si>
    <r>
      <t xml:space="preserve">размещение в средствах массовой информации и (или) обнародование </t>
    </r>
    <r>
      <rPr>
        <sz val="9"/>
        <rFont val="Times New Roman"/>
        <family val="1"/>
      </rPr>
      <t xml:space="preserve"> сведений о численности муниципальных служащих органа местного самоуправления, работников муниципальных учреждений с указанием фактических затрат на их денежное содержание(+1)      </t>
    </r>
    <r>
      <rPr>
        <b/>
        <sz val="9"/>
        <rFont val="Times New Roman"/>
        <family val="1"/>
      </rPr>
      <t>Р 25</t>
    </r>
  </si>
  <si>
    <t>исполнение по расходам поселения в I квартале текущего года без учета расходов, произве-денных за счет целевых средств, поступивших из областного бюджета;</t>
  </si>
  <si>
    <t>исполнение по расходам поселения в 1,2,3 кв.текущего года без учета расходов, произведенных за счет целевых средств, поступивших из областного бюджета;</t>
  </si>
  <si>
    <r>
      <t xml:space="preserve">выполнение значения целевого показателя «Средняя заработная плата работников» в отчетном периоде (средняя зарплата по соглашению  и  средняя сложившаяся заработная плата  за отчетный период)         </t>
    </r>
    <r>
      <rPr>
        <b/>
        <sz val="9"/>
        <color indexed="8"/>
        <rFont val="Times New Roman"/>
        <family val="1"/>
      </rPr>
      <t>Р 22 (22320 руб.)</t>
    </r>
  </si>
  <si>
    <t>10.Городское</t>
  </si>
  <si>
    <t>РАСЧЕТ целевых значений, используемых для оценки качества организации и осуществления бюджетнго процесса в городском и сельских поселениях Советского района за  4 квартал 2021 года</t>
  </si>
  <si>
    <t>Остатки ден.средств на счетах поселений на 01.01.22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</si>
</sst>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10" fillId="0" borderId="12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S20"/>
  <sheetViews>
    <sheetView tabSelected="1" zoomScalePageLayoutView="0" workbookViewId="0" topLeftCell="A1">
      <pane xSplit="1" topLeftCell="B1" activePane="topRight" state="frozen"/>
      <selection pane="topLeft" activeCell="A4" sqref="A4"/>
      <selection pane="topRight" activeCell="BN16" sqref="BN16"/>
    </sheetView>
  </sheetViews>
  <sheetFormatPr defaultColWidth="9.00390625" defaultRowHeight="12.75"/>
  <cols>
    <col min="1" max="1" width="16.00390625" style="0" customWidth="1"/>
    <col min="2" max="2" width="9.00390625" style="0" customWidth="1"/>
    <col min="3" max="3" width="10.125" style="0" customWidth="1"/>
    <col min="4" max="4" width="9.75390625" style="0" customWidth="1"/>
    <col min="5" max="5" width="9.25390625" style="0" bestFit="1" customWidth="1"/>
    <col min="6" max="6" width="8.125" style="0" customWidth="1"/>
    <col min="7" max="7" width="7.00390625" style="2" customWidth="1"/>
    <col min="8" max="8" width="7.875" style="0" customWidth="1"/>
    <col min="9" max="9" width="10.125" style="0" customWidth="1"/>
    <col min="10" max="10" width="10.75390625" style="0" customWidth="1"/>
    <col min="11" max="11" width="7.25390625" style="2" customWidth="1"/>
    <col min="12" max="12" width="7.00390625" style="0" customWidth="1"/>
    <col min="13" max="13" width="6.625" style="0" customWidth="1"/>
    <col min="14" max="15" width="9.00390625" style="0" customWidth="1"/>
    <col min="16" max="16" width="6.625" style="2" customWidth="1"/>
    <col min="17" max="17" width="9.25390625" style="0" bestFit="1" customWidth="1"/>
    <col min="18" max="18" width="10.00390625" style="0" customWidth="1"/>
    <col min="19" max="19" width="9.25390625" style="0" bestFit="1" customWidth="1"/>
    <col min="20" max="20" width="8.00390625" style="0" customWidth="1"/>
    <col min="21" max="21" width="5.25390625" style="2" customWidth="1"/>
    <col min="22" max="22" width="5.25390625" style="0" customWidth="1"/>
    <col min="23" max="23" width="9.75390625" style="0" customWidth="1"/>
    <col min="24" max="24" width="8.625" style="0" customWidth="1"/>
    <col min="25" max="25" width="6.125" style="0" customWidth="1"/>
    <col min="26" max="26" width="5.875" style="2" customWidth="1"/>
    <col min="27" max="28" width="9.25390625" style="0" bestFit="1" customWidth="1"/>
    <col min="29" max="29" width="9.75390625" style="0" customWidth="1"/>
    <col min="30" max="30" width="7.375" style="2" customWidth="1"/>
    <col min="31" max="31" width="8.125" style="0" customWidth="1"/>
    <col min="32" max="33" width="9.125" style="0" customWidth="1"/>
    <col min="34" max="34" width="6.75390625" style="2" customWidth="1"/>
    <col min="35" max="35" width="6.25390625" style="0" customWidth="1"/>
    <col min="36" max="36" width="5.25390625" style="0" customWidth="1"/>
    <col min="37" max="37" width="4.75390625" style="0" customWidth="1"/>
    <col min="38" max="38" width="4.375" style="0" customWidth="1"/>
    <col min="39" max="39" width="7.25390625" style="0" customWidth="1"/>
    <col min="40" max="40" width="5.75390625" style="2" customWidth="1"/>
    <col min="41" max="41" width="7.00390625" style="0" customWidth="1"/>
    <col min="42" max="42" width="5.125" style="2" customWidth="1"/>
    <col min="43" max="43" width="7.75390625" style="0" customWidth="1"/>
    <col min="44" max="44" width="8.25390625" style="0" customWidth="1"/>
    <col min="45" max="45" width="9.125" style="0" customWidth="1"/>
    <col min="46" max="46" width="6.875" style="0" customWidth="1"/>
    <col min="47" max="48" width="9.25390625" style="0" bestFit="1" customWidth="1"/>
    <col min="49" max="49" width="9.625" style="0" customWidth="1"/>
    <col min="50" max="54" width="9.25390625" style="0" bestFit="1" customWidth="1"/>
    <col min="55" max="55" width="10.625" style="0" customWidth="1"/>
    <col min="56" max="56" width="9.25390625" style="0" bestFit="1" customWidth="1"/>
    <col min="57" max="57" width="10.375" style="0" customWidth="1"/>
    <col min="58" max="60" width="9.25390625" style="0" bestFit="1" customWidth="1"/>
    <col min="61" max="61" width="7.25390625" style="0" customWidth="1"/>
    <col min="62" max="62" width="11.875" style="0" customWidth="1"/>
    <col min="63" max="65" width="10.125" style="0" customWidth="1"/>
    <col min="66" max="66" width="10.375" style="0" customWidth="1"/>
    <col min="67" max="67" width="16.75390625" style="0" customWidth="1"/>
    <col min="68" max="68" width="14.00390625" style="0" customWidth="1"/>
    <col min="69" max="69" width="8.375" style="0" customWidth="1"/>
    <col min="70" max="70" width="9.25390625" style="0" bestFit="1" customWidth="1"/>
    <col min="71" max="72" width="9.875" style="0" customWidth="1"/>
    <col min="73" max="73" width="6.375" style="0" customWidth="1"/>
    <col min="74" max="74" width="9.25390625" style="0" bestFit="1" customWidth="1"/>
    <col min="75" max="75" width="12.375" style="0" customWidth="1"/>
    <col min="76" max="76" width="11.875" style="0" customWidth="1"/>
    <col min="77" max="77" width="10.75390625" style="0" bestFit="1" customWidth="1"/>
    <col min="78" max="78" width="9.625" style="0" bestFit="1" customWidth="1"/>
    <col min="79" max="79" width="10.875" style="0" bestFit="1" customWidth="1"/>
    <col min="80" max="80" width="9.25390625" style="0" bestFit="1" customWidth="1"/>
    <col min="81" max="81" width="11.00390625" style="0" customWidth="1"/>
    <col min="82" max="82" width="15.875" style="0" customWidth="1"/>
    <col min="83" max="83" width="9.25390625" style="0" bestFit="1" customWidth="1"/>
    <col min="84" max="84" width="9.375" style="0" customWidth="1"/>
    <col min="85" max="85" width="8.875" style="0" customWidth="1"/>
    <col min="86" max="86" width="15.75390625" style="0" customWidth="1"/>
    <col min="87" max="88" width="9.25390625" style="0" bestFit="1" customWidth="1"/>
    <col min="89" max="89" width="11.875" style="0" customWidth="1"/>
    <col min="90" max="90" width="10.375" style="0" customWidth="1"/>
    <col min="91" max="91" width="16.375" style="0" customWidth="1"/>
    <col min="92" max="92" width="15.00390625" style="0" customWidth="1"/>
    <col min="93" max="93" width="6.875" style="0" customWidth="1"/>
    <col min="94" max="94" width="10.875" style="0" customWidth="1"/>
    <col min="95" max="95" width="14.00390625" style="0" customWidth="1"/>
    <col min="96" max="96" width="8.00390625" style="0" customWidth="1"/>
    <col min="97" max="97" width="7.625" style="0" customWidth="1"/>
  </cols>
  <sheetData>
    <row r="2" spans="2:97" ht="63.75" customHeight="1">
      <c r="B2" s="37" t="s">
        <v>136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O2" t="s">
        <v>27</v>
      </c>
      <c r="CK2" s="35"/>
      <c r="CL2" s="35"/>
      <c r="CM2" s="35"/>
      <c r="CN2" s="35"/>
      <c r="CO2" s="35"/>
      <c r="CP2" s="35"/>
      <c r="CQ2" s="35"/>
      <c r="CR2" s="35"/>
      <c r="CS2" s="36"/>
    </row>
    <row r="3" spans="1:97" ht="170.25" customHeight="1">
      <c r="A3" s="39" t="s">
        <v>0</v>
      </c>
      <c r="B3" s="38" t="s">
        <v>97</v>
      </c>
      <c r="C3" s="38"/>
      <c r="D3" s="38"/>
      <c r="E3" s="38"/>
      <c r="F3" s="38"/>
      <c r="G3" s="38"/>
      <c r="H3" s="38" t="s">
        <v>98</v>
      </c>
      <c r="I3" s="38"/>
      <c r="J3" s="38"/>
      <c r="K3" s="38"/>
      <c r="L3" s="38"/>
      <c r="M3" s="38" t="s">
        <v>99</v>
      </c>
      <c r="N3" s="38"/>
      <c r="O3" s="38"/>
      <c r="P3" s="38"/>
      <c r="Q3" s="38" t="s">
        <v>100</v>
      </c>
      <c r="R3" s="38"/>
      <c r="S3" s="38"/>
      <c r="T3" s="38"/>
      <c r="U3" s="38"/>
      <c r="V3" s="38" t="s">
        <v>101</v>
      </c>
      <c r="W3" s="38"/>
      <c r="X3" s="38"/>
      <c r="Y3" s="38"/>
      <c r="Z3" s="38"/>
      <c r="AA3" s="38" t="s">
        <v>102</v>
      </c>
      <c r="AB3" s="38"/>
      <c r="AC3" s="38"/>
      <c r="AD3" s="38"/>
      <c r="AE3" s="38" t="s">
        <v>103</v>
      </c>
      <c r="AF3" s="38"/>
      <c r="AG3" s="38"/>
      <c r="AH3" s="38"/>
      <c r="AI3" s="38" t="s">
        <v>104</v>
      </c>
      <c r="AJ3" s="38"/>
      <c r="AK3" s="38"/>
      <c r="AL3" s="38"/>
      <c r="AM3" s="38"/>
      <c r="AN3" s="38"/>
      <c r="AO3" s="38" t="s">
        <v>105</v>
      </c>
      <c r="AP3" s="38"/>
      <c r="AQ3" s="38" t="s">
        <v>106</v>
      </c>
      <c r="AR3" s="38"/>
      <c r="AS3" s="38"/>
      <c r="AT3" s="38"/>
      <c r="AU3" s="44" t="s">
        <v>107</v>
      </c>
      <c r="AV3" s="44"/>
      <c r="AW3" s="44"/>
      <c r="AX3" s="44"/>
      <c r="AY3" s="38" t="s">
        <v>108</v>
      </c>
      <c r="AZ3" s="38"/>
      <c r="BA3" s="38" t="s">
        <v>109</v>
      </c>
      <c r="BB3" s="38"/>
      <c r="BC3" s="38" t="s">
        <v>110</v>
      </c>
      <c r="BD3" s="38"/>
      <c r="BE3" s="38" t="s">
        <v>111</v>
      </c>
      <c r="BF3" s="38"/>
      <c r="BG3" s="38" t="s">
        <v>112</v>
      </c>
      <c r="BH3" s="38"/>
      <c r="BI3" s="38"/>
      <c r="BJ3" s="38"/>
      <c r="BK3" s="38" t="s">
        <v>113</v>
      </c>
      <c r="BL3" s="38"/>
      <c r="BM3" s="38"/>
      <c r="BN3" s="38"/>
      <c r="BO3" s="38" t="s">
        <v>114</v>
      </c>
      <c r="BP3" s="38"/>
      <c r="BQ3" s="38"/>
      <c r="BR3" s="38"/>
      <c r="BS3" s="38" t="s">
        <v>115</v>
      </c>
      <c r="BT3" s="38"/>
      <c r="BU3" s="38"/>
      <c r="BV3" s="38"/>
      <c r="BW3" s="38" t="s">
        <v>116</v>
      </c>
      <c r="BX3" s="38"/>
      <c r="BY3" s="38" t="s">
        <v>117</v>
      </c>
      <c r="BZ3" s="38"/>
      <c r="CA3" s="38"/>
      <c r="CB3" s="38"/>
      <c r="CC3" s="38" t="s">
        <v>122</v>
      </c>
      <c r="CD3" s="38"/>
      <c r="CE3" s="38" t="s">
        <v>118</v>
      </c>
      <c r="CF3" s="38"/>
      <c r="CG3" s="38"/>
      <c r="CH3" s="38"/>
      <c r="CI3" s="38" t="s">
        <v>119</v>
      </c>
      <c r="CJ3" s="38"/>
      <c r="CK3" s="38" t="s">
        <v>120</v>
      </c>
      <c r="CL3" s="40"/>
      <c r="CM3" s="40"/>
      <c r="CN3" s="40"/>
      <c r="CO3" s="40"/>
      <c r="CP3" s="40"/>
      <c r="CQ3" s="41" t="s">
        <v>121</v>
      </c>
      <c r="CR3" s="41"/>
      <c r="CS3" s="3" t="s">
        <v>95</v>
      </c>
    </row>
    <row r="4" spans="1:97" ht="276.75" customHeight="1">
      <c r="A4" s="39"/>
      <c r="B4" s="1" t="s">
        <v>30</v>
      </c>
      <c r="C4" s="1" t="s">
        <v>137</v>
      </c>
      <c r="D4" s="1" t="s">
        <v>10</v>
      </c>
      <c r="E4" s="1" t="s">
        <v>11</v>
      </c>
      <c r="F4" s="4" t="s">
        <v>12</v>
      </c>
      <c r="G4" s="1" t="s">
        <v>28</v>
      </c>
      <c r="H4" s="1" t="s">
        <v>13</v>
      </c>
      <c r="I4" s="1" t="s">
        <v>14</v>
      </c>
      <c r="J4" s="1" t="s">
        <v>96</v>
      </c>
      <c r="K4" s="4" t="s">
        <v>15</v>
      </c>
      <c r="L4" s="1" t="s">
        <v>16</v>
      </c>
      <c r="M4" s="1" t="s">
        <v>31</v>
      </c>
      <c r="N4" s="1" t="s">
        <v>32</v>
      </c>
      <c r="O4" s="4" t="s">
        <v>17</v>
      </c>
      <c r="P4" s="1" t="s">
        <v>18</v>
      </c>
      <c r="Q4" s="1" t="s">
        <v>34</v>
      </c>
      <c r="R4" s="1" t="s">
        <v>33</v>
      </c>
      <c r="S4" s="27" t="s">
        <v>35</v>
      </c>
      <c r="T4" s="4" t="s">
        <v>19</v>
      </c>
      <c r="U4" s="1" t="s">
        <v>36</v>
      </c>
      <c r="V4" s="1" t="s">
        <v>38</v>
      </c>
      <c r="W4" s="22" t="s">
        <v>39</v>
      </c>
      <c r="X4" s="21" t="s">
        <v>40</v>
      </c>
      <c r="Y4" s="4" t="s">
        <v>37</v>
      </c>
      <c r="Z4" s="1" t="s">
        <v>41</v>
      </c>
      <c r="AA4" s="1" t="s">
        <v>42</v>
      </c>
      <c r="AB4" s="1" t="s">
        <v>43</v>
      </c>
      <c r="AC4" s="4" t="s">
        <v>20</v>
      </c>
      <c r="AD4" s="1" t="s">
        <v>44</v>
      </c>
      <c r="AE4" s="1" t="s">
        <v>45</v>
      </c>
      <c r="AF4" s="1" t="s">
        <v>46</v>
      </c>
      <c r="AG4" s="4" t="s">
        <v>21</v>
      </c>
      <c r="AH4" s="1" t="s">
        <v>47</v>
      </c>
      <c r="AI4" s="1" t="s">
        <v>48</v>
      </c>
      <c r="AJ4" s="21" t="s">
        <v>49</v>
      </c>
      <c r="AK4" s="21" t="s">
        <v>50</v>
      </c>
      <c r="AL4" s="1" t="s">
        <v>51</v>
      </c>
      <c r="AM4" s="4" t="s">
        <v>22</v>
      </c>
      <c r="AN4" s="1" t="s">
        <v>52</v>
      </c>
      <c r="AO4" s="1" t="s">
        <v>58</v>
      </c>
      <c r="AP4" s="1" t="s">
        <v>53</v>
      </c>
      <c r="AQ4" s="1" t="s">
        <v>54</v>
      </c>
      <c r="AR4" s="1" t="s">
        <v>55</v>
      </c>
      <c r="AS4" s="4" t="s">
        <v>23</v>
      </c>
      <c r="AT4" s="1" t="s">
        <v>56</v>
      </c>
      <c r="AU4" s="1" t="s">
        <v>132</v>
      </c>
      <c r="AV4" s="23" t="s">
        <v>133</v>
      </c>
      <c r="AW4" s="4" t="s">
        <v>124</v>
      </c>
      <c r="AX4" s="1" t="s">
        <v>24</v>
      </c>
      <c r="AY4" s="21" t="s">
        <v>57</v>
      </c>
      <c r="AZ4" s="1" t="s">
        <v>127</v>
      </c>
      <c r="BA4" s="1" t="s">
        <v>59</v>
      </c>
      <c r="BB4" s="1" t="s">
        <v>60</v>
      </c>
      <c r="BC4" s="24" t="s">
        <v>61</v>
      </c>
      <c r="BD4" s="1" t="s">
        <v>62</v>
      </c>
      <c r="BE4" s="1" t="s">
        <v>63</v>
      </c>
      <c r="BF4" s="1" t="s">
        <v>64</v>
      </c>
      <c r="BG4" s="1" t="s">
        <v>128</v>
      </c>
      <c r="BH4" s="21" t="s">
        <v>129</v>
      </c>
      <c r="BI4" s="16" t="s">
        <v>66</v>
      </c>
      <c r="BJ4" s="1" t="s">
        <v>65</v>
      </c>
      <c r="BK4" s="1" t="s">
        <v>130</v>
      </c>
      <c r="BL4" s="27" t="s">
        <v>67</v>
      </c>
      <c r="BM4" s="18" t="s">
        <v>68</v>
      </c>
      <c r="BN4" s="1" t="s">
        <v>69</v>
      </c>
      <c r="BO4" s="1" t="s">
        <v>70</v>
      </c>
      <c r="BP4" s="21" t="s">
        <v>73</v>
      </c>
      <c r="BQ4" s="16" t="s">
        <v>72</v>
      </c>
      <c r="BR4" s="1" t="s">
        <v>71</v>
      </c>
      <c r="BS4" s="1" t="s">
        <v>74</v>
      </c>
      <c r="BT4" s="27" t="s">
        <v>75</v>
      </c>
      <c r="BU4" s="28" t="s">
        <v>76</v>
      </c>
      <c r="BV4" s="1" t="s">
        <v>77</v>
      </c>
      <c r="BW4" s="1" t="s">
        <v>78</v>
      </c>
      <c r="BX4" s="1" t="s">
        <v>79</v>
      </c>
      <c r="BY4" s="1" t="s">
        <v>81</v>
      </c>
      <c r="BZ4" s="1" t="s">
        <v>80</v>
      </c>
      <c r="CA4" s="4" t="s">
        <v>25</v>
      </c>
      <c r="CB4" s="1" t="s">
        <v>82</v>
      </c>
      <c r="CC4" s="27" t="s">
        <v>134</v>
      </c>
      <c r="CD4" s="1" t="s">
        <v>83</v>
      </c>
      <c r="CE4" s="1" t="s">
        <v>84</v>
      </c>
      <c r="CF4" s="21" t="s">
        <v>85</v>
      </c>
      <c r="CG4" s="16" t="s">
        <v>87</v>
      </c>
      <c r="CH4" s="1" t="s">
        <v>86</v>
      </c>
      <c r="CI4" s="1" t="s">
        <v>88</v>
      </c>
      <c r="CJ4" s="1" t="s">
        <v>26</v>
      </c>
      <c r="CK4" s="21" t="s">
        <v>90</v>
      </c>
      <c r="CL4" s="1" t="s">
        <v>91</v>
      </c>
      <c r="CM4" s="27" t="s">
        <v>92</v>
      </c>
      <c r="CN4" s="27" t="s">
        <v>131</v>
      </c>
      <c r="CO4" s="29" t="s">
        <v>89</v>
      </c>
      <c r="CP4" s="30" t="s">
        <v>93</v>
      </c>
      <c r="CQ4" s="1" t="s">
        <v>125</v>
      </c>
      <c r="CR4" s="31" t="s">
        <v>94</v>
      </c>
      <c r="CS4" s="26"/>
    </row>
    <row r="5" spans="1:97" ht="20.25" customHeight="1">
      <c r="A5" s="10"/>
      <c r="B5" s="11">
        <v>1</v>
      </c>
      <c r="C5" s="11">
        <v>2</v>
      </c>
      <c r="D5" s="11">
        <v>3</v>
      </c>
      <c r="E5" s="11">
        <v>4</v>
      </c>
      <c r="F5" s="4">
        <v>5</v>
      </c>
      <c r="G5" s="11">
        <v>6</v>
      </c>
      <c r="H5" s="11">
        <v>7</v>
      </c>
      <c r="I5" s="11">
        <v>8</v>
      </c>
      <c r="J5" s="11">
        <v>9</v>
      </c>
      <c r="K5" s="4">
        <v>10</v>
      </c>
      <c r="L5" s="11">
        <v>11</v>
      </c>
      <c r="M5" s="11">
        <v>12</v>
      </c>
      <c r="N5" s="11">
        <v>13</v>
      </c>
      <c r="O5" s="4">
        <v>14</v>
      </c>
      <c r="P5" s="11">
        <v>15</v>
      </c>
      <c r="Q5" s="11">
        <v>16</v>
      </c>
      <c r="R5" s="11">
        <v>17</v>
      </c>
      <c r="S5" s="15">
        <v>18</v>
      </c>
      <c r="T5" s="4">
        <v>19</v>
      </c>
      <c r="U5" s="11">
        <v>20</v>
      </c>
      <c r="V5" s="11">
        <v>21</v>
      </c>
      <c r="W5" s="14">
        <v>22</v>
      </c>
      <c r="X5" s="13">
        <v>23</v>
      </c>
      <c r="Y5" s="4">
        <v>24</v>
      </c>
      <c r="Z5" s="11">
        <v>25</v>
      </c>
      <c r="AA5" s="11">
        <v>26</v>
      </c>
      <c r="AB5" s="11">
        <v>27</v>
      </c>
      <c r="AC5" s="4">
        <v>28</v>
      </c>
      <c r="AD5" s="11">
        <v>29</v>
      </c>
      <c r="AE5" s="11">
        <v>30</v>
      </c>
      <c r="AF5" s="11">
        <v>31</v>
      </c>
      <c r="AG5" s="4">
        <v>32</v>
      </c>
      <c r="AH5" s="11">
        <v>33</v>
      </c>
      <c r="AI5" s="11">
        <v>34</v>
      </c>
      <c r="AJ5" s="13">
        <v>35</v>
      </c>
      <c r="AK5" s="13">
        <v>36</v>
      </c>
      <c r="AL5" s="11">
        <v>37</v>
      </c>
      <c r="AM5" s="4">
        <v>38</v>
      </c>
      <c r="AN5" s="11">
        <v>39</v>
      </c>
      <c r="AO5" s="11">
        <v>40</v>
      </c>
      <c r="AP5" s="11">
        <v>41</v>
      </c>
      <c r="AQ5" s="11">
        <v>42</v>
      </c>
      <c r="AR5" s="11">
        <v>43</v>
      </c>
      <c r="AS5" s="4">
        <v>44</v>
      </c>
      <c r="AT5" s="11">
        <v>45</v>
      </c>
      <c r="AU5" s="11">
        <v>46</v>
      </c>
      <c r="AV5" s="14">
        <v>47</v>
      </c>
      <c r="AW5" s="4">
        <v>48</v>
      </c>
      <c r="AX5" s="11">
        <v>49</v>
      </c>
      <c r="AY5" s="13">
        <v>50</v>
      </c>
      <c r="AZ5" s="11">
        <v>51</v>
      </c>
      <c r="BA5" s="11">
        <v>52</v>
      </c>
      <c r="BB5" s="11">
        <v>53</v>
      </c>
      <c r="BC5" s="4">
        <v>54</v>
      </c>
      <c r="BD5" s="11">
        <v>55</v>
      </c>
      <c r="BE5" s="11">
        <v>56</v>
      </c>
      <c r="BF5" s="11">
        <v>57</v>
      </c>
      <c r="BG5" s="11">
        <v>58</v>
      </c>
      <c r="BH5" s="13">
        <v>59</v>
      </c>
      <c r="BI5" s="16">
        <v>60</v>
      </c>
      <c r="BJ5" s="11">
        <v>61</v>
      </c>
      <c r="BK5" s="11">
        <v>62</v>
      </c>
      <c r="BL5" s="15">
        <v>63</v>
      </c>
      <c r="BM5" s="18">
        <v>64</v>
      </c>
      <c r="BN5" s="11">
        <v>65</v>
      </c>
      <c r="BO5" s="11">
        <v>66</v>
      </c>
      <c r="BP5" s="13">
        <v>67</v>
      </c>
      <c r="BQ5" s="16">
        <v>68</v>
      </c>
      <c r="BR5" s="11">
        <v>69</v>
      </c>
      <c r="BS5" s="11">
        <v>70</v>
      </c>
      <c r="BT5" s="15">
        <v>71</v>
      </c>
      <c r="BU5" s="18">
        <v>72</v>
      </c>
      <c r="BV5" s="11">
        <v>73</v>
      </c>
      <c r="BW5" s="11">
        <v>74</v>
      </c>
      <c r="BX5" s="11">
        <v>75</v>
      </c>
      <c r="BY5" s="11">
        <v>76</v>
      </c>
      <c r="BZ5" s="11">
        <v>77</v>
      </c>
      <c r="CA5" s="4">
        <v>78</v>
      </c>
      <c r="CB5" s="11">
        <v>79</v>
      </c>
      <c r="CC5" s="15">
        <v>80</v>
      </c>
      <c r="CD5" s="11">
        <v>81</v>
      </c>
      <c r="CE5" s="11">
        <v>82</v>
      </c>
      <c r="CF5" s="13">
        <v>83</v>
      </c>
      <c r="CG5" s="16">
        <v>84</v>
      </c>
      <c r="CH5" s="11">
        <v>85</v>
      </c>
      <c r="CI5" s="11">
        <v>86</v>
      </c>
      <c r="CJ5" s="11">
        <v>87</v>
      </c>
      <c r="CK5" s="13">
        <v>88</v>
      </c>
      <c r="CL5" s="11">
        <v>89</v>
      </c>
      <c r="CM5" s="15">
        <v>90</v>
      </c>
      <c r="CN5" s="15">
        <v>91</v>
      </c>
      <c r="CO5" s="33">
        <v>92</v>
      </c>
      <c r="CP5" s="11">
        <v>93</v>
      </c>
      <c r="CQ5" s="11">
        <v>94</v>
      </c>
      <c r="CR5" s="13">
        <v>95</v>
      </c>
      <c r="CS5" s="34">
        <v>96</v>
      </c>
    </row>
    <row r="6" spans="1:97" s="2" customFormat="1" ht="15.75">
      <c r="A6" s="5" t="s">
        <v>1</v>
      </c>
      <c r="B6" s="5">
        <v>110.6</v>
      </c>
      <c r="C6" s="5">
        <v>255.7</v>
      </c>
      <c r="D6" s="5">
        <v>6386</v>
      </c>
      <c r="E6" s="5">
        <v>4317.5</v>
      </c>
      <c r="F6" s="6">
        <f>B6/(D6-E6)</f>
        <v>0.053468697123519454</v>
      </c>
      <c r="G6" s="5">
        <v>1</v>
      </c>
      <c r="H6" s="5">
        <v>0</v>
      </c>
      <c r="I6" s="5">
        <v>6517.1</v>
      </c>
      <c r="J6" s="5">
        <v>4317.5</v>
      </c>
      <c r="K6" s="6">
        <f>H6/(I6-J6)</f>
        <v>0</v>
      </c>
      <c r="L6" s="5">
        <v>1</v>
      </c>
      <c r="M6" s="5">
        <v>0</v>
      </c>
      <c r="N6" s="5">
        <v>0</v>
      </c>
      <c r="O6" s="7" t="e">
        <f>M6/N6</f>
        <v>#DIV/0!</v>
      </c>
      <c r="P6" s="5">
        <v>1</v>
      </c>
      <c r="Q6" s="5">
        <v>0</v>
      </c>
      <c r="R6" s="7">
        <v>6496.6</v>
      </c>
      <c r="S6" s="5">
        <v>90.6</v>
      </c>
      <c r="T6" s="7">
        <f>Q6/(R6-S6)</f>
        <v>0</v>
      </c>
      <c r="U6" s="5">
        <v>1</v>
      </c>
      <c r="V6" s="5">
        <v>0</v>
      </c>
      <c r="W6" s="5">
        <v>110.6</v>
      </c>
      <c r="X6" s="5">
        <v>0</v>
      </c>
      <c r="Y6" s="5">
        <f>V6/(W6+X6)</f>
        <v>0</v>
      </c>
      <c r="Z6" s="5">
        <v>1</v>
      </c>
      <c r="AA6" s="5">
        <v>1895</v>
      </c>
      <c r="AB6" s="5">
        <v>1895</v>
      </c>
      <c r="AC6" s="7">
        <f>AA6/AB6</f>
        <v>1</v>
      </c>
      <c r="AD6" s="5">
        <v>1</v>
      </c>
      <c r="AE6" s="5">
        <v>0</v>
      </c>
      <c r="AF6" s="5">
        <v>2068.4</v>
      </c>
      <c r="AG6" s="7">
        <f>AE6/AF6</f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7">
        <f>AI6+AJ6+AK6+AL6</f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7" t="e">
        <f>AQ6/AR6</f>
        <v>#DIV/0!</v>
      </c>
      <c r="AT6" s="5">
        <v>0</v>
      </c>
      <c r="AU6" s="5">
        <v>0</v>
      </c>
      <c r="AV6" s="5">
        <v>0</v>
      </c>
      <c r="AW6" s="6" t="e">
        <f>AU6/(1.1*(AV6)/3)</f>
        <v>#DIV/0!</v>
      </c>
      <c r="AX6" s="12">
        <v>0</v>
      </c>
      <c r="AY6" s="12">
        <v>0</v>
      </c>
      <c r="AZ6" s="12">
        <v>1</v>
      </c>
      <c r="BA6" s="12" t="s">
        <v>126</v>
      </c>
      <c r="BB6" s="12">
        <v>1</v>
      </c>
      <c r="BC6" s="12" t="s">
        <v>126</v>
      </c>
      <c r="BD6" s="12">
        <v>1</v>
      </c>
      <c r="BE6" s="12" t="s">
        <v>126</v>
      </c>
      <c r="BF6" s="5">
        <v>1</v>
      </c>
      <c r="BG6" s="5">
        <v>1534.9</v>
      </c>
      <c r="BH6" s="5">
        <v>1281.3</v>
      </c>
      <c r="BI6" s="7">
        <f>BG6/BH6</f>
        <v>1.1979239834543043</v>
      </c>
      <c r="BJ6" s="5">
        <v>-1</v>
      </c>
      <c r="BK6" s="5">
        <v>34.9</v>
      </c>
      <c r="BL6" s="5">
        <v>42.4</v>
      </c>
      <c r="BM6" s="7">
        <f>BK6/BL6</f>
        <v>0.8231132075471698</v>
      </c>
      <c r="BN6" s="5">
        <v>1</v>
      </c>
      <c r="BO6" s="5">
        <v>57.7</v>
      </c>
      <c r="BP6" s="5">
        <v>34.3</v>
      </c>
      <c r="BQ6" s="7">
        <f>BO6/BP6</f>
        <v>1.6822157434402334</v>
      </c>
      <c r="BR6" s="5">
        <v>-2</v>
      </c>
      <c r="BS6" s="5">
        <v>1534.9</v>
      </c>
      <c r="BT6" s="5">
        <v>1592.3</v>
      </c>
      <c r="BU6" s="7">
        <f aca="true" t="shared" si="0" ref="BU6:BU16">BS6/BT6</f>
        <v>0.9639515166739937</v>
      </c>
      <c r="BV6" s="5">
        <v>-1</v>
      </c>
      <c r="BW6" s="5">
        <v>5</v>
      </c>
      <c r="BX6" s="5">
        <v>1</v>
      </c>
      <c r="BY6" s="7">
        <v>5951.6</v>
      </c>
      <c r="BZ6" s="7">
        <v>5951.6</v>
      </c>
      <c r="CA6" s="7">
        <f>BY6/BZ6</f>
        <v>1</v>
      </c>
      <c r="CB6" s="5">
        <v>1</v>
      </c>
      <c r="CC6" s="5">
        <v>25490</v>
      </c>
      <c r="CD6" s="5">
        <v>1</v>
      </c>
      <c r="CE6" s="5">
        <v>116</v>
      </c>
      <c r="CF6" s="5">
        <v>120</v>
      </c>
      <c r="CG6" s="7">
        <f>CE6/CF6</f>
        <v>0.9666666666666667</v>
      </c>
      <c r="CH6" s="5">
        <v>0.75</v>
      </c>
      <c r="CI6" s="5" t="s">
        <v>123</v>
      </c>
      <c r="CJ6" s="5">
        <v>0.5</v>
      </c>
      <c r="CK6" s="5">
        <v>1</v>
      </c>
      <c r="CL6" s="25">
        <v>1</v>
      </c>
      <c r="CM6" s="5">
        <v>1</v>
      </c>
      <c r="CN6" s="5">
        <v>1</v>
      </c>
      <c r="CO6" s="5">
        <f>CK6+CL6+CM6+CN6</f>
        <v>4</v>
      </c>
      <c r="CP6" s="5">
        <v>1</v>
      </c>
      <c r="CQ6" s="5">
        <v>0</v>
      </c>
      <c r="CR6" s="5">
        <v>0</v>
      </c>
      <c r="CS6" s="5">
        <f aca="true" t="shared" si="1" ref="CS6:CS16">CR6+CP6+CJ6+CH6+CD6+CB6+BX6+BV6+BR6+BN6+BJ6+BF6+BD6+BB6+AZ6+AX6+AT6+AP6+AN6+AH6+AD6+Z6+U6+P6+L6+G6</f>
        <v>12.25</v>
      </c>
    </row>
    <row r="7" spans="1:97" s="2" customFormat="1" ht="15.75">
      <c r="A7" s="5" t="s">
        <v>2</v>
      </c>
      <c r="B7" s="7">
        <v>-716.3</v>
      </c>
      <c r="C7" s="5">
        <v>893.4</v>
      </c>
      <c r="D7" s="5">
        <v>9925.6</v>
      </c>
      <c r="E7" s="5">
        <v>6469.4</v>
      </c>
      <c r="F7" s="6">
        <f aca="true" t="shared" si="2" ref="F7:F16">B7/(D7-E7)</f>
        <v>-0.20725073780452513</v>
      </c>
      <c r="G7" s="5">
        <v>1</v>
      </c>
      <c r="H7" s="5">
        <v>0</v>
      </c>
      <c r="I7" s="5">
        <v>9814.2</v>
      </c>
      <c r="J7" s="5">
        <v>6469.4</v>
      </c>
      <c r="K7" s="6">
        <f aca="true" t="shared" si="3" ref="K7:K16">H7/(I7-J7)</f>
        <v>0</v>
      </c>
      <c r="L7" s="5">
        <v>1</v>
      </c>
      <c r="M7" s="5">
        <v>0</v>
      </c>
      <c r="N7" s="5">
        <v>0</v>
      </c>
      <c r="O7" s="7" t="e">
        <f aca="true" t="shared" si="4" ref="O7:O16">M7/N7</f>
        <v>#DIV/0!</v>
      </c>
      <c r="P7" s="5">
        <v>1</v>
      </c>
      <c r="Q7" s="5">
        <v>0</v>
      </c>
      <c r="R7" s="7">
        <v>9209.3</v>
      </c>
      <c r="S7" s="5">
        <v>90.6</v>
      </c>
      <c r="T7" s="7">
        <f aca="true" t="shared" si="5" ref="T7:T16">Q7/(R7-S7)</f>
        <v>0</v>
      </c>
      <c r="U7" s="5">
        <v>1</v>
      </c>
      <c r="V7" s="5">
        <v>0</v>
      </c>
      <c r="W7" s="7">
        <v>-716.3</v>
      </c>
      <c r="X7" s="5">
        <v>0</v>
      </c>
      <c r="Y7" s="5">
        <f aca="true" t="shared" si="6" ref="Y7:Y16">V7/(W7+X7)</f>
        <v>0</v>
      </c>
      <c r="Z7" s="5">
        <v>1</v>
      </c>
      <c r="AA7" s="5">
        <v>2537.2</v>
      </c>
      <c r="AB7" s="5">
        <v>2602</v>
      </c>
      <c r="AC7" s="7">
        <f aca="true" t="shared" si="7" ref="AC7:AC16">AA7/AB7</f>
        <v>0.9750960799385088</v>
      </c>
      <c r="AD7" s="5">
        <v>1</v>
      </c>
      <c r="AE7" s="5">
        <v>0</v>
      </c>
      <c r="AF7" s="5">
        <v>3456.2</v>
      </c>
      <c r="AG7" s="7">
        <f aca="true" t="shared" si="8" ref="AG7:AG16">AE7/AF7</f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7">
        <f aca="true" t="shared" si="9" ref="AM7:AM16">AI7+AJ7+AK7+AL7</f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7" t="e">
        <f aca="true" t="shared" si="10" ref="AS7:AS17">AQ7/AR7</f>
        <v>#DIV/0!</v>
      </c>
      <c r="AT7" s="5">
        <v>0</v>
      </c>
      <c r="AU7" s="5">
        <v>0</v>
      </c>
      <c r="AV7" s="5">
        <v>0</v>
      </c>
      <c r="AW7" s="6" t="e">
        <f aca="true" t="shared" si="11" ref="AW7:AW16">AU7/(1.1*(AV7)/3)</f>
        <v>#DIV/0!</v>
      </c>
      <c r="AX7" s="12">
        <v>0</v>
      </c>
      <c r="AY7" s="12">
        <v>0</v>
      </c>
      <c r="AZ7" s="12">
        <v>1</v>
      </c>
      <c r="BA7" s="12" t="s">
        <v>126</v>
      </c>
      <c r="BB7" s="12">
        <v>1</v>
      </c>
      <c r="BC7" s="12" t="s">
        <v>126</v>
      </c>
      <c r="BD7" s="12">
        <v>1</v>
      </c>
      <c r="BE7" s="12" t="s">
        <v>126</v>
      </c>
      <c r="BF7" s="5">
        <v>1</v>
      </c>
      <c r="BG7" s="5">
        <v>3252.4</v>
      </c>
      <c r="BH7" s="5">
        <v>2514.2</v>
      </c>
      <c r="BI7" s="7">
        <f aca="true" t="shared" si="12" ref="BI7:BI16">BG7/BH7</f>
        <v>1.2936122822368945</v>
      </c>
      <c r="BJ7" s="5">
        <v>-1</v>
      </c>
      <c r="BK7" s="5">
        <v>70</v>
      </c>
      <c r="BL7" s="5">
        <v>66.7</v>
      </c>
      <c r="BM7" s="7">
        <f aca="true" t="shared" si="13" ref="BM7:BM16">BK7/BL7</f>
        <v>1.0494752623688155</v>
      </c>
      <c r="BN7" s="5">
        <v>-1</v>
      </c>
      <c r="BO7" s="5">
        <v>113.2</v>
      </c>
      <c r="BP7" s="5">
        <v>50.9</v>
      </c>
      <c r="BQ7" s="7">
        <f>BO7/BP7</f>
        <v>2.223968565815324</v>
      </c>
      <c r="BR7" s="5">
        <v>-2</v>
      </c>
      <c r="BS7" s="5">
        <v>3252.4</v>
      </c>
      <c r="BT7" s="5">
        <v>2763.2</v>
      </c>
      <c r="BU7" s="7">
        <f t="shared" si="0"/>
        <v>1.1770411117544877</v>
      </c>
      <c r="BV7" s="5">
        <v>1</v>
      </c>
      <c r="BW7" s="5">
        <v>10</v>
      </c>
      <c r="BX7" s="5">
        <v>0</v>
      </c>
      <c r="BY7" s="7">
        <v>8679.67</v>
      </c>
      <c r="BZ7" s="7">
        <v>6773.36</v>
      </c>
      <c r="CA7" s="7">
        <f aca="true" t="shared" si="14" ref="CA7:CA16">BY7/BZ7</f>
        <v>1.2814422974712698</v>
      </c>
      <c r="CB7" s="5">
        <v>1</v>
      </c>
      <c r="CC7" s="5">
        <v>25440</v>
      </c>
      <c r="CD7" s="5">
        <v>1</v>
      </c>
      <c r="CE7" s="5">
        <v>119</v>
      </c>
      <c r="CF7" s="5">
        <v>240</v>
      </c>
      <c r="CG7" s="7">
        <f aca="true" t="shared" si="15" ref="CG7:CG16">CE7/CF7</f>
        <v>0.49583333333333335</v>
      </c>
      <c r="CH7" s="5">
        <v>0.25</v>
      </c>
      <c r="CI7" s="5" t="s">
        <v>123</v>
      </c>
      <c r="CJ7" s="5">
        <v>0.5</v>
      </c>
      <c r="CK7" s="5">
        <v>1</v>
      </c>
      <c r="CL7" s="25">
        <v>1</v>
      </c>
      <c r="CM7" s="5">
        <v>1</v>
      </c>
      <c r="CN7" s="5">
        <v>1</v>
      </c>
      <c r="CO7" s="5">
        <f aca="true" t="shared" si="16" ref="CO7:CO15">CK7+CL7+CM7+CN7</f>
        <v>4</v>
      </c>
      <c r="CP7" s="5">
        <v>1</v>
      </c>
      <c r="CQ7" s="5">
        <v>0</v>
      </c>
      <c r="CR7" s="5">
        <v>0</v>
      </c>
      <c r="CS7" s="5">
        <f t="shared" si="1"/>
        <v>10.75</v>
      </c>
    </row>
    <row r="8" spans="1:97" s="2" customFormat="1" ht="15.75">
      <c r="A8" s="5" t="s">
        <v>3</v>
      </c>
      <c r="B8" s="7">
        <v>-24.2</v>
      </c>
      <c r="C8" s="5">
        <v>75.3</v>
      </c>
      <c r="D8" s="5">
        <v>2927.6</v>
      </c>
      <c r="E8" s="5">
        <v>2550.7</v>
      </c>
      <c r="F8" s="6">
        <f t="shared" si="2"/>
        <v>-0.06420801273547358</v>
      </c>
      <c r="G8" s="5">
        <v>1</v>
      </c>
      <c r="H8" s="5">
        <v>0</v>
      </c>
      <c r="I8" s="6">
        <v>2985.9</v>
      </c>
      <c r="J8" s="5">
        <v>2550.8</v>
      </c>
      <c r="K8" s="6">
        <f t="shared" si="3"/>
        <v>0</v>
      </c>
      <c r="L8" s="5">
        <v>1</v>
      </c>
      <c r="M8" s="5">
        <v>0</v>
      </c>
      <c r="N8" s="5">
        <v>0</v>
      </c>
      <c r="O8" s="7" t="e">
        <f t="shared" si="4"/>
        <v>#DIV/0!</v>
      </c>
      <c r="P8" s="5">
        <v>1</v>
      </c>
      <c r="Q8" s="5">
        <v>0</v>
      </c>
      <c r="R8" s="7">
        <v>2903.4</v>
      </c>
      <c r="S8" s="5">
        <v>46</v>
      </c>
      <c r="T8" s="7">
        <f t="shared" si="5"/>
        <v>0</v>
      </c>
      <c r="U8" s="5">
        <v>1</v>
      </c>
      <c r="V8" s="5">
        <v>0</v>
      </c>
      <c r="W8" s="7">
        <v>-24.2</v>
      </c>
      <c r="X8" s="5">
        <v>0</v>
      </c>
      <c r="Y8" s="5">
        <f t="shared" si="6"/>
        <v>0</v>
      </c>
      <c r="Z8" s="5">
        <v>1</v>
      </c>
      <c r="AA8" s="5">
        <v>1095.7</v>
      </c>
      <c r="AB8" s="5">
        <v>1289</v>
      </c>
      <c r="AC8" s="7">
        <f t="shared" si="7"/>
        <v>0.8500387897595035</v>
      </c>
      <c r="AD8" s="5">
        <v>1</v>
      </c>
      <c r="AE8" s="5">
        <v>0</v>
      </c>
      <c r="AF8" s="5">
        <v>376.9</v>
      </c>
      <c r="AG8" s="7">
        <f t="shared" si="8"/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7">
        <f t="shared" si="9"/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7" t="e">
        <f t="shared" si="10"/>
        <v>#DIV/0!</v>
      </c>
      <c r="AT8" s="5">
        <v>0</v>
      </c>
      <c r="AU8" s="5">
        <v>0</v>
      </c>
      <c r="AV8" s="5">
        <v>0</v>
      </c>
      <c r="AW8" s="6" t="e">
        <f t="shared" si="11"/>
        <v>#DIV/0!</v>
      </c>
      <c r="AX8" s="12">
        <v>0</v>
      </c>
      <c r="AY8" s="12">
        <v>0</v>
      </c>
      <c r="AZ8" s="12">
        <v>1</v>
      </c>
      <c r="BA8" s="12" t="s">
        <v>126</v>
      </c>
      <c r="BB8" s="12">
        <v>1</v>
      </c>
      <c r="BC8" s="12" t="s">
        <v>126</v>
      </c>
      <c r="BD8" s="12">
        <v>1</v>
      </c>
      <c r="BE8" s="12" t="s">
        <v>126</v>
      </c>
      <c r="BF8" s="5">
        <v>1</v>
      </c>
      <c r="BG8" s="5">
        <v>258.5</v>
      </c>
      <c r="BH8" s="5">
        <v>263.1</v>
      </c>
      <c r="BI8" s="7">
        <f t="shared" si="12"/>
        <v>0.9825161535537817</v>
      </c>
      <c r="BJ8" s="5">
        <v>1</v>
      </c>
      <c r="BK8" s="5">
        <v>21.7</v>
      </c>
      <c r="BL8" s="5">
        <v>391.9</v>
      </c>
      <c r="BM8" s="7">
        <f t="shared" si="13"/>
        <v>0.05537126818065833</v>
      </c>
      <c r="BN8" s="5">
        <v>1</v>
      </c>
      <c r="BO8" s="5">
        <v>8.6</v>
      </c>
      <c r="BP8" s="5">
        <v>21.6</v>
      </c>
      <c r="BQ8" s="7">
        <f>BO8/BP8</f>
        <v>0.3981481481481481</v>
      </c>
      <c r="BR8" s="5">
        <v>1</v>
      </c>
      <c r="BS8" s="5">
        <v>258.5</v>
      </c>
      <c r="BT8" s="5">
        <v>216.5</v>
      </c>
      <c r="BU8" s="7">
        <f t="shared" si="0"/>
        <v>1.1939953810623556</v>
      </c>
      <c r="BV8" s="5">
        <v>1</v>
      </c>
      <c r="BW8" s="5">
        <v>7</v>
      </c>
      <c r="BX8" s="5">
        <v>0</v>
      </c>
      <c r="BY8" s="7">
        <v>2451</v>
      </c>
      <c r="BZ8" s="7">
        <v>2451</v>
      </c>
      <c r="CA8" s="7">
        <f t="shared" si="14"/>
        <v>1</v>
      </c>
      <c r="CB8" s="5">
        <v>1</v>
      </c>
      <c r="CC8" s="5">
        <v>24000</v>
      </c>
      <c r="CD8" s="5">
        <v>1</v>
      </c>
      <c r="CE8" s="5">
        <v>58</v>
      </c>
      <c r="CF8" s="5">
        <v>106</v>
      </c>
      <c r="CG8" s="7">
        <f t="shared" si="15"/>
        <v>0.5471698113207547</v>
      </c>
      <c r="CH8" s="5">
        <v>0.25</v>
      </c>
      <c r="CI8" s="5" t="s">
        <v>123</v>
      </c>
      <c r="CJ8" s="5">
        <v>0.5</v>
      </c>
      <c r="CK8" s="5">
        <v>1</v>
      </c>
      <c r="CL8" s="25">
        <v>1</v>
      </c>
      <c r="CM8" s="5">
        <v>1</v>
      </c>
      <c r="CN8" s="5">
        <v>1</v>
      </c>
      <c r="CO8" s="5">
        <f t="shared" si="16"/>
        <v>4</v>
      </c>
      <c r="CP8" s="5">
        <v>1</v>
      </c>
      <c r="CQ8" s="5">
        <v>1</v>
      </c>
      <c r="CR8" s="5">
        <v>1</v>
      </c>
      <c r="CS8" s="5">
        <f t="shared" si="1"/>
        <v>18.75</v>
      </c>
    </row>
    <row r="9" spans="1:97" s="2" customFormat="1" ht="15.75">
      <c r="A9" s="5" t="s">
        <v>4</v>
      </c>
      <c r="B9" s="7">
        <v>136.4</v>
      </c>
      <c r="C9" s="5">
        <v>313</v>
      </c>
      <c r="D9" s="5">
        <v>3657.3</v>
      </c>
      <c r="E9" s="5">
        <v>2146</v>
      </c>
      <c r="F9" s="6">
        <f t="shared" si="2"/>
        <v>0.09025342420432739</v>
      </c>
      <c r="G9" s="5">
        <v>1</v>
      </c>
      <c r="H9" s="5">
        <v>0</v>
      </c>
      <c r="I9" s="6">
        <v>3572.9</v>
      </c>
      <c r="J9" s="5">
        <v>2146</v>
      </c>
      <c r="K9" s="6">
        <f t="shared" si="3"/>
        <v>0</v>
      </c>
      <c r="L9" s="5">
        <v>1</v>
      </c>
      <c r="M9" s="5">
        <v>0</v>
      </c>
      <c r="N9" s="5">
        <v>0</v>
      </c>
      <c r="O9" s="7" t="e">
        <f t="shared" si="4"/>
        <v>#DIV/0!</v>
      </c>
      <c r="P9" s="5">
        <v>1</v>
      </c>
      <c r="Q9" s="5">
        <v>0</v>
      </c>
      <c r="R9" s="7">
        <v>3793.7</v>
      </c>
      <c r="S9" s="5">
        <v>89.8</v>
      </c>
      <c r="T9" s="7">
        <f t="shared" si="5"/>
        <v>0</v>
      </c>
      <c r="U9" s="5">
        <v>1</v>
      </c>
      <c r="V9" s="5">
        <v>0</v>
      </c>
      <c r="W9" s="7">
        <v>136.4</v>
      </c>
      <c r="X9" s="5">
        <v>0</v>
      </c>
      <c r="Y9" s="5">
        <f t="shared" si="6"/>
        <v>0</v>
      </c>
      <c r="Z9" s="5">
        <v>1</v>
      </c>
      <c r="AA9" s="5">
        <v>1315.5</v>
      </c>
      <c r="AB9" s="5">
        <v>0</v>
      </c>
      <c r="AC9" s="7" t="e">
        <f t="shared" si="7"/>
        <v>#DIV/0!</v>
      </c>
      <c r="AD9" s="5">
        <v>1</v>
      </c>
      <c r="AE9" s="5">
        <v>0</v>
      </c>
      <c r="AF9" s="5">
        <v>1511.3</v>
      </c>
      <c r="AG9" s="7">
        <f t="shared" si="8"/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7">
        <f t="shared" si="9"/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7" t="e">
        <f t="shared" si="10"/>
        <v>#DIV/0!</v>
      </c>
      <c r="AT9" s="5">
        <v>0</v>
      </c>
      <c r="AU9" s="5">
        <v>0</v>
      </c>
      <c r="AV9" s="5">
        <v>0</v>
      </c>
      <c r="AW9" s="6" t="e">
        <f t="shared" si="11"/>
        <v>#DIV/0!</v>
      </c>
      <c r="AX9" s="12">
        <v>0</v>
      </c>
      <c r="AY9" s="12">
        <v>0</v>
      </c>
      <c r="AZ9" s="12">
        <v>1</v>
      </c>
      <c r="BA9" s="12" t="s">
        <v>126</v>
      </c>
      <c r="BB9" s="12">
        <v>1</v>
      </c>
      <c r="BC9" s="12" t="s">
        <v>126</v>
      </c>
      <c r="BD9" s="12">
        <v>1</v>
      </c>
      <c r="BE9" s="12" t="s">
        <v>126</v>
      </c>
      <c r="BF9" s="5">
        <v>1</v>
      </c>
      <c r="BG9" s="5">
        <v>1329.8</v>
      </c>
      <c r="BH9" s="5">
        <v>811</v>
      </c>
      <c r="BI9" s="7">
        <f t="shared" si="12"/>
        <v>1.6397040690505549</v>
      </c>
      <c r="BJ9" s="5">
        <v>-1</v>
      </c>
      <c r="BK9" s="5">
        <v>4.6</v>
      </c>
      <c r="BL9" s="5">
        <v>5.4</v>
      </c>
      <c r="BM9" s="7">
        <f t="shared" si="13"/>
        <v>0.8518518518518517</v>
      </c>
      <c r="BN9" s="5">
        <v>1</v>
      </c>
      <c r="BO9" s="5">
        <v>21.9</v>
      </c>
      <c r="BP9" s="5">
        <v>45.2</v>
      </c>
      <c r="BQ9" s="7">
        <f aca="true" t="shared" si="17" ref="BQ9:BQ16">BO9/BP9</f>
        <v>0.4845132743362831</v>
      </c>
      <c r="BR9" s="5">
        <v>1</v>
      </c>
      <c r="BS9" s="5">
        <v>1329.8</v>
      </c>
      <c r="BT9" s="5">
        <v>1131.4</v>
      </c>
      <c r="BU9" s="7">
        <f t="shared" si="0"/>
        <v>1.175357963584939</v>
      </c>
      <c r="BV9" s="5">
        <v>1</v>
      </c>
      <c r="BW9" s="5">
        <v>6</v>
      </c>
      <c r="BX9" s="5">
        <v>0</v>
      </c>
      <c r="BY9" s="7">
        <v>3395.3</v>
      </c>
      <c r="BZ9" s="7">
        <v>3395.3</v>
      </c>
      <c r="CA9" s="7">
        <f t="shared" si="14"/>
        <v>1</v>
      </c>
      <c r="CB9" s="5">
        <v>1</v>
      </c>
      <c r="CC9" s="5">
        <v>22620</v>
      </c>
      <c r="CD9" s="5">
        <v>1</v>
      </c>
      <c r="CE9" s="5">
        <v>58</v>
      </c>
      <c r="CF9" s="5">
        <v>50</v>
      </c>
      <c r="CG9" s="7">
        <f t="shared" si="15"/>
        <v>1.16</v>
      </c>
      <c r="CH9" s="5">
        <v>1</v>
      </c>
      <c r="CI9" s="5" t="s">
        <v>123</v>
      </c>
      <c r="CJ9" s="5">
        <v>0.5</v>
      </c>
      <c r="CK9" s="5">
        <v>1</v>
      </c>
      <c r="CL9" s="25">
        <v>1</v>
      </c>
      <c r="CM9" s="5">
        <v>1</v>
      </c>
      <c r="CN9" s="5">
        <v>1</v>
      </c>
      <c r="CO9" s="5">
        <f t="shared" si="16"/>
        <v>4</v>
      </c>
      <c r="CP9" s="5">
        <v>1</v>
      </c>
      <c r="CQ9" s="5">
        <v>1</v>
      </c>
      <c r="CR9" s="5">
        <v>1</v>
      </c>
      <c r="CS9" s="5">
        <f t="shared" si="1"/>
        <v>17.5</v>
      </c>
    </row>
    <row r="10" spans="1:97" s="2" customFormat="1" ht="15.75">
      <c r="A10" s="5" t="s">
        <v>5</v>
      </c>
      <c r="B10" s="7">
        <v>-41</v>
      </c>
      <c r="C10" s="5">
        <v>175.2</v>
      </c>
      <c r="D10" s="5">
        <v>5488.8</v>
      </c>
      <c r="E10" s="5">
        <v>3240.6</v>
      </c>
      <c r="F10" s="6">
        <f t="shared" si="2"/>
        <v>-0.018236811671559466</v>
      </c>
      <c r="G10" s="5">
        <v>1</v>
      </c>
      <c r="H10" s="5">
        <v>0</v>
      </c>
      <c r="I10" s="5">
        <v>5425.1</v>
      </c>
      <c r="J10" s="5">
        <v>3240.6</v>
      </c>
      <c r="K10" s="6">
        <f t="shared" si="3"/>
        <v>0</v>
      </c>
      <c r="L10" s="5">
        <v>1</v>
      </c>
      <c r="M10" s="5">
        <v>0</v>
      </c>
      <c r="N10" s="5">
        <v>0</v>
      </c>
      <c r="O10" s="7" t="e">
        <f t="shared" si="4"/>
        <v>#DIV/0!</v>
      </c>
      <c r="P10" s="5">
        <v>1</v>
      </c>
      <c r="Q10" s="5">
        <v>0</v>
      </c>
      <c r="R10" s="7">
        <v>5447.7</v>
      </c>
      <c r="S10" s="5">
        <v>90.6</v>
      </c>
      <c r="T10" s="7">
        <f t="shared" si="5"/>
        <v>0</v>
      </c>
      <c r="U10" s="5">
        <v>1</v>
      </c>
      <c r="V10" s="5">
        <v>0</v>
      </c>
      <c r="W10" s="7">
        <v>-41</v>
      </c>
      <c r="X10" s="5">
        <v>0</v>
      </c>
      <c r="Y10" s="5">
        <f t="shared" si="6"/>
        <v>0</v>
      </c>
      <c r="Z10" s="5">
        <v>1</v>
      </c>
      <c r="AA10" s="5">
        <v>1874</v>
      </c>
      <c r="AB10" s="5">
        <v>1874</v>
      </c>
      <c r="AC10" s="7">
        <f t="shared" si="7"/>
        <v>1</v>
      </c>
      <c r="AD10" s="5">
        <v>1</v>
      </c>
      <c r="AE10" s="5">
        <v>0</v>
      </c>
      <c r="AF10" s="5">
        <v>2248.2</v>
      </c>
      <c r="AG10" s="7">
        <f t="shared" si="8"/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7">
        <f t="shared" si="9"/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7" t="e">
        <f t="shared" si="10"/>
        <v>#DIV/0!</v>
      </c>
      <c r="AT10" s="5">
        <v>0</v>
      </c>
      <c r="AU10" s="5">
        <v>0</v>
      </c>
      <c r="AV10" s="5">
        <v>0</v>
      </c>
      <c r="AW10" s="6" t="e">
        <f t="shared" si="11"/>
        <v>#DIV/0!</v>
      </c>
      <c r="AX10" s="12">
        <v>0</v>
      </c>
      <c r="AY10" s="12">
        <v>0</v>
      </c>
      <c r="AZ10" s="12">
        <v>1</v>
      </c>
      <c r="BA10" s="12" t="s">
        <v>126</v>
      </c>
      <c r="BB10" s="12">
        <v>1</v>
      </c>
      <c r="BC10" s="12" t="s">
        <v>126</v>
      </c>
      <c r="BD10" s="12">
        <v>1</v>
      </c>
      <c r="BE10" s="12" t="s">
        <v>126</v>
      </c>
      <c r="BF10" s="5">
        <v>1</v>
      </c>
      <c r="BG10" s="5">
        <v>2062</v>
      </c>
      <c r="BH10" s="5">
        <v>1773.6</v>
      </c>
      <c r="BI10" s="7">
        <f t="shared" si="12"/>
        <v>1.1626071267478575</v>
      </c>
      <c r="BJ10" s="5">
        <v>-1</v>
      </c>
      <c r="BK10" s="5">
        <v>39.2</v>
      </c>
      <c r="BL10" s="5">
        <v>34.4</v>
      </c>
      <c r="BM10" s="7">
        <f t="shared" si="13"/>
        <v>1.1395348837209303</v>
      </c>
      <c r="BN10" s="5">
        <v>-1</v>
      </c>
      <c r="BO10" s="5">
        <v>101.2</v>
      </c>
      <c r="BP10" s="5">
        <v>84</v>
      </c>
      <c r="BQ10" s="7">
        <f t="shared" si="17"/>
        <v>1.2047619047619047</v>
      </c>
      <c r="BR10" s="5">
        <v>-1</v>
      </c>
      <c r="BS10" s="5">
        <v>2062</v>
      </c>
      <c r="BT10" s="5">
        <v>1805.8</v>
      </c>
      <c r="BU10" s="7">
        <f t="shared" si="0"/>
        <v>1.1418761767637613</v>
      </c>
      <c r="BV10" s="5">
        <v>1</v>
      </c>
      <c r="BW10" s="5">
        <v>9</v>
      </c>
      <c r="BX10" s="5">
        <v>0</v>
      </c>
      <c r="BY10" s="7">
        <v>4881</v>
      </c>
      <c r="BZ10" s="7">
        <v>5447.7</v>
      </c>
      <c r="CA10" s="7">
        <f t="shared" si="14"/>
        <v>0.8959744479321549</v>
      </c>
      <c r="CB10" s="5">
        <v>0</v>
      </c>
      <c r="CC10" s="5">
        <v>26114</v>
      </c>
      <c r="CD10" s="5">
        <v>1</v>
      </c>
      <c r="CE10" s="5">
        <v>130</v>
      </c>
      <c r="CF10" s="5">
        <v>130</v>
      </c>
      <c r="CG10" s="7">
        <f t="shared" si="15"/>
        <v>1</v>
      </c>
      <c r="CH10" s="5">
        <v>1</v>
      </c>
      <c r="CI10" s="5" t="s">
        <v>123</v>
      </c>
      <c r="CJ10" s="5">
        <v>0.5</v>
      </c>
      <c r="CK10" s="5">
        <v>1</v>
      </c>
      <c r="CL10" s="25">
        <v>1</v>
      </c>
      <c r="CM10" s="5">
        <v>1</v>
      </c>
      <c r="CN10" s="5">
        <v>1</v>
      </c>
      <c r="CO10" s="5">
        <f t="shared" si="16"/>
        <v>4</v>
      </c>
      <c r="CP10" s="5">
        <v>1</v>
      </c>
      <c r="CQ10" s="5">
        <v>1</v>
      </c>
      <c r="CR10" s="5">
        <v>1</v>
      </c>
      <c r="CS10" s="5">
        <f t="shared" si="1"/>
        <v>12.5</v>
      </c>
    </row>
    <row r="11" spans="1:97" s="2" customFormat="1" ht="15.75">
      <c r="A11" s="5" t="s">
        <v>6</v>
      </c>
      <c r="B11" s="7">
        <v>37.4</v>
      </c>
      <c r="C11" s="5">
        <v>188.6</v>
      </c>
      <c r="D11" s="5">
        <v>6921.1</v>
      </c>
      <c r="E11" s="5">
        <v>5966.3</v>
      </c>
      <c r="F11" s="6">
        <f t="shared" si="2"/>
        <v>0.039170506912442386</v>
      </c>
      <c r="G11" s="5">
        <v>1</v>
      </c>
      <c r="H11" s="5">
        <v>0</v>
      </c>
      <c r="I11" s="5">
        <v>6950.7</v>
      </c>
      <c r="J11" s="5">
        <v>5966.3</v>
      </c>
      <c r="K11" s="6">
        <f t="shared" si="3"/>
        <v>0</v>
      </c>
      <c r="L11" s="5">
        <v>1</v>
      </c>
      <c r="M11" s="5">
        <v>0</v>
      </c>
      <c r="N11" s="5">
        <v>0</v>
      </c>
      <c r="O11" s="7" t="e">
        <f t="shared" si="4"/>
        <v>#DIV/0!</v>
      </c>
      <c r="P11" s="5">
        <v>1</v>
      </c>
      <c r="Q11" s="5">
        <v>0</v>
      </c>
      <c r="R11" s="7">
        <v>6958.4</v>
      </c>
      <c r="S11" s="5">
        <v>90.6</v>
      </c>
      <c r="T11" s="7">
        <f t="shared" si="5"/>
        <v>0</v>
      </c>
      <c r="U11" s="5">
        <v>1</v>
      </c>
      <c r="V11" s="5">
        <v>0</v>
      </c>
      <c r="W11" s="7">
        <v>37.4</v>
      </c>
      <c r="X11" s="5">
        <v>0</v>
      </c>
      <c r="Y11" s="5">
        <f t="shared" si="6"/>
        <v>0</v>
      </c>
      <c r="Z11" s="5">
        <v>1</v>
      </c>
      <c r="AA11" s="5">
        <v>1897.4</v>
      </c>
      <c r="AB11" s="5">
        <v>2151</v>
      </c>
      <c r="AC11" s="7">
        <f t="shared" si="7"/>
        <v>0.8821013482101349</v>
      </c>
      <c r="AD11" s="5">
        <v>1</v>
      </c>
      <c r="AE11" s="5">
        <v>0</v>
      </c>
      <c r="AF11" s="5">
        <v>954.8</v>
      </c>
      <c r="AG11" s="7">
        <f t="shared" si="8"/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7">
        <f t="shared" si="9"/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7" t="e">
        <f t="shared" si="10"/>
        <v>#DIV/0!</v>
      </c>
      <c r="AT11" s="5">
        <v>0</v>
      </c>
      <c r="AU11" s="5">
        <v>0</v>
      </c>
      <c r="AV11" s="5">
        <v>0</v>
      </c>
      <c r="AW11" s="6" t="e">
        <f t="shared" si="11"/>
        <v>#DIV/0!</v>
      </c>
      <c r="AX11" s="12">
        <v>0</v>
      </c>
      <c r="AY11" s="12">
        <v>0</v>
      </c>
      <c r="AZ11" s="12">
        <v>1</v>
      </c>
      <c r="BA11" s="12" t="s">
        <v>126</v>
      </c>
      <c r="BB11" s="12">
        <v>1</v>
      </c>
      <c r="BC11" s="12" t="s">
        <v>126</v>
      </c>
      <c r="BD11" s="12">
        <v>1</v>
      </c>
      <c r="BE11" s="12" t="s">
        <v>126</v>
      </c>
      <c r="BF11" s="5">
        <v>1</v>
      </c>
      <c r="BG11" s="5">
        <v>924.1</v>
      </c>
      <c r="BH11" s="5">
        <v>877.4</v>
      </c>
      <c r="BI11" s="7">
        <f t="shared" si="12"/>
        <v>1.0532254387964441</v>
      </c>
      <c r="BJ11" s="5">
        <v>-1</v>
      </c>
      <c r="BK11" s="5">
        <v>6.9</v>
      </c>
      <c r="BL11" s="5">
        <v>121.5</v>
      </c>
      <c r="BM11" s="7">
        <f t="shared" si="13"/>
        <v>0.056790123456790124</v>
      </c>
      <c r="BN11" s="5">
        <v>1</v>
      </c>
      <c r="BO11" s="5">
        <v>154.8</v>
      </c>
      <c r="BP11" s="5">
        <v>54.9</v>
      </c>
      <c r="BQ11" s="7">
        <f t="shared" si="17"/>
        <v>2.8196721311475414</v>
      </c>
      <c r="BR11" s="5">
        <v>-2</v>
      </c>
      <c r="BS11" s="5">
        <v>924.1</v>
      </c>
      <c r="BT11" s="5">
        <v>684.4</v>
      </c>
      <c r="BU11" s="7">
        <f t="shared" si="0"/>
        <v>1.3502337814143777</v>
      </c>
      <c r="BV11" s="5">
        <v>1</v>
      </c>
      <c r="BW11" s="5">
        <v>11</v>
      </c>
      <c r="BX11" s="5">
        <v>0</v>
      </c>
      <c r="BY11" s="7">
        <v>6302.2</v>
      </c>
      <c r="BZ11" s="7">
        <v>1897.4</v>
      </c>
      <c r="CA11" s="7">
        <f t="shared" si="14"/>
        <v>3.321492568778328</v>
      </c>
      <c r="CB11" s="5">
        <v>1</v>
      </c>
      <c r="CC11" s="5">
        <v>23900</v>
      </c>
      <c r="CD11" s="5">
        <v>1</v>
      </c>
      <c r="CE11" s="5">
        <v>226</v>
      </c>
      <c r="CF11" s="5">
        <v>226</v>
      </c>
      <c r="CG11" s="7">
        <f t="shared" si="15"/>
        <v>1</v>
      </c>
      <c r="CH11" s="5">
        <v>1</v>
      </c>
      <c r="CI11" s="5" t="s">
        <v>123</v>
      </c>
      <c r="CJ11" s="5">
        <v>0.5</v>
      </c>
      <c r="CK11" s="5">
        <v>1</v>
      </c>
      <c r="CL11" s="25">
        <v>1</v>
      </c>
      <c r="CM11" s="5">
        <v>1</v>
      </c>
      <c r="CN11" s="5">
        <v>1</v>
      </c>
      <c r="CO11" s="5">
        <f t="shared" si="16"/>
        <v>4</v>
      </c>
      <c r="CP11" s="5">
        <v>1</v>
      </c>
      <c r="CQ11" s="5">
        <v>1</v>
      </c>
      <c r="CR11" s="5">
        <v>1</v>
      </c>
      <c r="CS11" s="5">
        <f t="shared" si="1"/>
        <v>14.5</v>
      </c>
    </row>
    <row r="12" spans="1:97" s="2" customFormat="1" ht="15.75">
      <c r="A12" s="5" t="s">
        <v>7</v>
      </c>
      <c r="B12" s="7">
        <v>-141.1</v>
      </c>
      <c r="C12" s="5">
        <v>227.4</v>
      </c>
      <c r="D12" s="5">
        <v>7112.5</v>
      </c>
      <c r="E12" s="5">
        <v>6290.3</v>
      </c>
      <c r="F12" s="6">
        <f t="shared" si="2"/>
        <v>-0.17161274629044032</v>
      </c>
      <c r="G12" s="5">
        <v>1</v>
      </c>
      <c r="H12" s="5">
        <v>0</v>
      </c>
      <c r="I12" s="5">
        <v>7316.3</v>
      </c>
      <c r="J12" s="5">
        <v>6290.3</v>
      </c>
      <c r="K12" s="6">
        <f t="shared" si="3"/>
        <v>0</v>
      </c>
      <c r="L12" s="5">
        <v>1</v>
      </c>
      <c r="M12" s="5">
        <v>0</v>
      </c>
      <c r="N12" s="5">
        <v>0</v>
      </c>
      <c r="O12" s="7" t="e">
        <f t="shared" si="4"/>
        <v>#DIV/0!</v>
      </c>
      <c r="P12" s="5">
        <v>1</v>
      </c>
      <c r="Q12" s="5">
        <v>0</v>
      </c>
      <c r="R12" s="7">
        <v>6971.5</v>
      </c>
      <c r="S12" s="5">
        <v>94.5</v>
      </c>
      <c r="T12" s="7">
        <f t="shared" si="5"/>
        <v>0</v>
      </c>
      <c r="U12" s="5">
        <v>1</v>
      </c>
      <c r="V12" s="5">
        <v>0</v>
      </c>
      <c r="W12" s="7">
        <v>-141.1</v>
      </c>
      <c r="X12" s="5">
        <v>0</v>
      </c>
      <c r="Y12" s="5">
        <f t="shared" si="6"/>
        <v>0</v>
      </c>
      <c r="Z12" s="5">
        <v>1</v>
      </c>
      <c r="AA12" s="5">
        <v>1679.9</v>
      </c>
      <c r="AB12" s="5">
        <v>1696</v>
      </c>
      <c r="AC12" s="7">
        <f t="shared" si="7"/>
        <v>0.9905070754716981</v>
      </c>
      <c r="AD12" s="5">
        <v>1</v>
      </c>
      <c r="AE12" s="5">
        <v>0</v>
      </c>
      <c r="AF12" s="5">
        <v>822.2</v>
      </c>
      <c r="AG12" s="7">
        <f t="shared" si="8"/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7">
        <f t="shared" si="9"/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7" t="e">
        <f t="shared" si="10"/>
        <v>#DIV/0!</v>
      </c>
      <c r="AT12" s="5">
        <v>0</v>
      </c>
      <c r="AU12" s="5">
        <v>0</v>
      </c>
      <c r="AV12" s="5">
        <v>0</v>
      </c>
      <c r="AW12" s="6" t="e">
        <f t="shared" si="11"/>
        <v>#DIV/0!</v>
      </c>
      <c r="AX12" s="12">
        <v>0</v>
      </c>
      <c r="AY12" s="12">
        <v>0</v>
      </c>
      <c r="AZ12" s="12">
        <v>1</v>
      </c>
      <c r="BA12" s="12" t="s">
        <v>126</v>
      </c>
      <c r="BB12" s="12">
        <v>1</v>
      </c>
      <c r="BC12" s="12" t="s">
        <v>126</v>
      </c>
      <c r="BD12" s="12">
        <v>1</v>
      </c>
      <c r="BE12" s="12" t="s">
        <v>126</v>
      </c>
      <c r="BF12" s="5">
        <v>1</v>
      </c>
      <c r="BG12" s="5">
        <v>600.1</v>
      </c>
      <c r="BH12" s="5">
        <v>747.2</v>
      </c>
      <c r="BI12" s="7">
        <f t="shared" si="12"/>
        <v>0.8031316916488223</v>
      </c>
      <c r="BJ12" s="5">
        <v>-1</v>
      </c>
      <c r="BK12" s="5">
        <v>252.9</v>
      </c>
      <c r="BL12" s="5">
        <v>108.2</v>
      </c>
      <c r="BM12" s="7">
        <f t="shared" si="13"/>
        <v>2.337338262476895</v>
      </c>
      <c r="BN12" s="5">
        <v>-2</v>
      </c>
      <c r="BO12" s="5">
        <v>122.9</v>
      </c>
      <c r="BP12" s="5">
        <v>75.7</v>
      </c>
      <c r="BQ12" s="7">
        <f t="shared" si="17"/>
        <v>1.6235138705416117</v>
      </c>
      <c r="BR12" s="5">
        <v>-2</v>
      </c>
      <c r="BS12" s="5">
        <v>600.1</v>
      </c>
      <c r="BT12" s="5">
        <v>649.4</v>
      </c>
      <c r="BU12" s="7">
        <f t="shared" si="0"/>
        <v>0.9240837696335079</v>
      </c>
      <c r="BV12" s="5">
        <v>-1</v>
      </c>
      <c r="BW12" s="5">
        <v>10</v>
      </c>
      <c r="BX12" s="5">
        <v>0</v>
      </c>
      <c r="BY12" s="7">
        <v>6423.4</v>
      </c>
      <c r="BZ12" s="7">
        <v>6971.5</v>
      </c>
      <c r="CA12" s="7">
        <f t="shared" si="14"/>
        <v>0.9213799038944273</v>
      </c>
      <c r="CB12" s="5">
        <v>0</v>
      </c>
      <c r="CC12" s="5">
        <v>23690</v>
      </c>
      <c r="CD12" s="5">
        <v>1</v>
      </c>
      <c r="CE12" s="5">
        <v>78</v>
      </c>
      <c r="CF12" s="5">
        <v>155</v>
      </c>
      <c r="CG12" s="7">
        <f t="shared" si="15"/>
        <v>0.5032258064516129</v>
      </c>
      <c r="CH12" s="5">
        <v>0.25</v>
      </c>
      <c r="CI12" s="5" t="s">
        <v>123</v>
      </c>
      <c r="CJ12" s="5">
        <v>0.5</v>
      </c>
      <c r="CK12" s="5">
        <v>1</v>
      </c>
      <c r="CL12" s="25">
        <v>1</v>
      </c>
      <c r="CM12" s="5">
        <v>1</v>
      </c>
      <c r="CN12" s="5">
        <v>1</v>
      </c>
      <c r="CO12" s="5">
        <f t="shared" si="16"/>
        <v>4</v>
      </c>
      <c r="CP12" s="5">
        <v>1</v>
      </c>
      <c r="CQ12" s="5">
        <v>1</v>
      </c>
      <c r="CR12" s="5">
        <v>1</v>
      </c>
      <c r="CS12" s="5">
        <f t="shared" si="1"/>
        <v>7.75</v>
      </c>
    </row>
    <row r="13" spans="1:97" s="2" customFormat="1" ht="17.25" customHeight="1">
      <c r="A13" s="5" t="s">
        <v>8</v>
      </c>
      <c r="B13" s="7">
        <v>115.1</v>
      </c>
      <c r="C13" s="5">
        <v>24.3</v>
      </c>
      <c r="D13" s="5">
        <v>4804.7</v>
      </c>
      <c r="E13" s="5">
        <v>3516.5</v>
      </c>
      <c r="F13" s="6">
        <f t="shared" si="2"/>
        <v>0.08934947989442633</v>
      </c>
      <c r="G13" s="5">
        <v>1</v>
      </c>
      <c r="H13" s="5">
        <v>0</v>
      </c>
      <c r="I13" s="6">
        <v>4845.8</v>
      </c>
      <c r="J13" s="5">
        <v>3516.5</v>
      </c>
      <c r="K13" s="6">
        <f t="shared" si="3"/>
        <v>0</v>
      </c>
      <c r="L13" s="5">
        <v>1</v>
      </c>
      <c r="M13" s="5">
        <v>0</v>
      </c>
      <c r="N13" s="5">
        <v>0</v>
      </c>
      <c r="O13" s="7" t="e">
        <f t="shared" si="4"/>
        <v>#DIV/0!</v>
      </c>
      <c r="P13" s="5">
        <v>1</v>
      </c>
      <c r="Q13" s="5">
        <v>0</v>
      </c>
      <c r="R13" s="7">
        <v>4919.9</v>
      </c>
      <c r="S13" s="5">
        <v>90.6</v>
      </c>
      <c r="T13" s="7">
        <f t="shared" si="5"/>
        <v>0</v>
      </c>
      <c r="U13" s="5">
        <v>1</v>
      </c>
      <c r="V13" s="5">
        <v>0</v>
      </c>
      <c r="W13" s="7">
        <v>115.1</v>
      </c>
      <c r="X13" s="5">
        <v>0</v>
      </c>
      <c r="Y13" s="5">
        <f t="shared" si="6"/>
        <v>0</v>
      </c>
      <c r="Z13" s="5">
        <v>1</v>
      </c>
      <c r="AA13" s="5">
        <v>1390.7</v>
      </c>
      <c r="AB13" s="5">
        <v>1601</v>
      </c>
      <c r="AC13" s="7">
        <f t="shared" si="7"/>
        <v>0.8686445971267958</v>
      </c>
      <c r="AD13" s="5">
        <v>1</v>
      </c>
      <c r="AE13" s="5">
        <v>0</v>
      </c>
      <c r="AF13" s="5">
        <v>1288.2</v>
      </c>
      <c r="AG13" s="7">
        <f t="shared" si="8"/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7">
        <f t="shared" si="9"/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7" t="e">
        <f t="shared" si="10"/>
        <v>#DIV/0!</v>
      </c>
      <c r="AT13" s="5">
        <v>0</v>
      </c>
      <c r="AU13" s="5">
        <v>0</v>
      </c>
      <c r="AV13" s="5">
        <v>0</v>
      </c>
      <c r="AW13" s="6" t="e">
        <f t="shared" si="11"/>
        <v>#DIV/0!</v>
      </c>
      <c r="AX13" s="12">
        <v>0</v>
      </c>
      <c r="AY13" s="12">
        <v>0</v>
      </c>
      <c r="AZ13" s="12">
        <v>1</v>
      </c>
      <c r="BA13" s="12" t="s">
        <v>126</v>
      </c>
      <c r="BB13" s="12">
        <v>1</v>
      </c>
      <c r="BC13" s="12" t="s">
        <v>126</v>
      </c>
      <c r="BD13" s="12">
        <v>1</v>
      </c>
      <c r="BE13" s="12" t="s">
        <v>126</v>
      </c>
      <c r="BF13" s="5">
        <v>1</v>
      </c>
      <c r="BG13" s="5">
        <v>1288.2</v>
      </c>
      <c r="BH13" s="5">
        <v>999.3</v>
      </c>
      <c r="BI13" s="7">
        <f t="shared" si="12"/>
        <v>1.2891023716601622</v>
      </c>
      <c r="BJ13" s="5">
        <v>-1</v>
      </c>
      <c r="BK13" s="5">
        <v>43.1</v>
      </c>
      <c r="BL13" s="5">
        <v>40</v>
      </c>
      <c r="BM13" s="7">
        <f t="shared" si="13"/>
        <v>1.0775000000000001</v>
      </c>
      <c r="BN13" s="5">
        <v>-1</v>
      </c>
      <c r="BO13" s="5">
        <v>44.6</v>
      </c>
      <c r="BP13" s="5">
        <v>17.7</v>
      </c>
      <c r="BQ13" s="7">
        <f t="shared" si="17"/>
        <v>2.519774011299435</v>
      </c>
      <c r="BR13" s="5">
        <v>-2</v>
      </c>
      <c r="BS13" s="5">
        <v>1288.2</v>
      </c>
      <c r="BT13" s="5">
        <v>1115.6</v>
      </c>
      <c r="BU13" s="7">
        <f t="shared" si="0"/>
        <v>1.1547149515955542</v>
      </c>
      <c r="BV13" s="5">
        <v>1</v>
      </c>
      <c r="BW13" s="5">
        <v>2</v>
      </c>
      <c r="BX13" s="5">
        <v>1</v>
      </c>
      <c r="BY13" s="7">
        <v>5724.4</v>
      </c>
      <c r="BZ13" s="7">
        <v>5724.4</v>
      </c>
      <c r="CA13" s="7">
        <f>BY13/BZ13</f>
        <v>1</v>
      </c>
      <c r="CB13" s="5">
        <v>1</v>
      </c>
      <c r="CC13" s="5">
        <v>23916</v>
      </c>
      <c r="CD13" s="5">
        <v>1</v>
      </c>
      <c r="CE13" s="5">
        <v>130</v>
      </c>
      <c r="CF13" s="5">
        <v>240</v>
      </c>
      <c r="CG13" s="7">
        <f t="shared" si="15"/>
        <v>0.5416666666666666</v>
      </c>
      <c r="CH13" s="5">
        <v>0.25</v>
      </c>
      <c r="CI13" s="5" t="s">
        <v>123</v>
      </c>
      <c r="CJ13" s="5">
        <v>0.5</v>
      </c>
      <c r="CK13" s="5">
        <v>1</v>
      </c>
      <c r="CL13" s="25">
        <v>1</v>
      </c>
      <c r="CM13" s="5">
        <v>1</v>
      </c>
      <c r="CN13" s="5">
        <v>1</v>
      </c>
      <c r="CO13" s="5">
        <f t="shared" si="16"/>
        <v>4</v>
      </c>
      <c r="CP13" s="5">
        <v>1</v>
      </c>
      <c r="CQ13" s="5">
        <v>0</v>
      </c>
      <c r="CR13" s="5">
        <v>0</v>
      </c>
      <c r="CS13" s="5">
        <f t="shared" si="1"/>
        <v>11.75</v>
      </c>
    </row>
    <row r="14" spans="1:97" s="2" customFormat="1" ht="0.75" customHeight="1" hidden="1">
      <c r="A14" s="5"/>
      <c r="B14" s="7"/>
      <c r="C14" s="5"/>
      <c r="D14" s="5"/>
      <c r="E14" s="5"/>
      <c r="F14" s="6" t="e">
        <f t="shared" si="2"/>
        <v>#DIV/0!</v>
      </c>
      <c r="G14" s="5"/>
      <c r="H14" s="5"/>
      <c r="I14" s="5"/>
      <c r="J14" s="5"/>
      <c r="K14" s="6" t="e">
        <f t="shared" si="3"/>
        <v>#DIV/0!</v>
      </c>
      <c r="L14" s="5"/>
      <c r="M14" s="5"/>
      <c r="N14" s="5"/>
      <c r="O14" s="7" t="e">
        <f t="shared" si="4"/>
        <v>#DIV/0!</v>
      </c>
      <c r="P14" s="5"/>
      <c r="Q14" s="5"/>
      <c r="R14" s="7"/>
      <c r="S14" s="5"/>
      <c r="T14" s="7" t="e">
        <f t="shared" si="5"/>
        <v>#DIV/0!</v>
      </c>
      <c r="U14" s="5"/>
      <c r="V14" s="5"/>
      <c r="W14" s="7"/>
      <c r="X14" s="20"/>
      <c r="Y14" s="20" t="e">
        <f t="shared" si="6"/>
        <v>#DIV/0!</v>
      </c>
      <c r="Z14" s="5"/>
      <c r="AA14" s="5"/>
      <c r="AB14" s="5"/>
      <c r="AC14" s="7"/>
      <c r="AD14" s="5"/>
      <c r="AE14" s="5"/>
      <c r="AF14" s="5"/>
      <c r="AG14" s="7"/>
      <c r="AH14" s="5"/>
      <c r="AI14" s="5"/>
      <c r="AJ14" s="5"/>
      <c r="AK14" s="5"/>
      <c r="AL14" s="5"/>
      <c r="AM14" s="7">
        <f t="shared" si="9"/>
        <v>0</v>
      </c>
      <c r="AN14" s="5">
        <v>0</v>
      </c>
      <c r="AO14" s="5"/>
      <c r="AP14" s="5"/>
      <c r="AQ14" s="5"/>
      <c r="AR14" s="5"/>
      <c r="AS14" s="7" t="e">
        <f t="shared" si="10"/>
        <v>#DIV/0!</v>
      </c>
      <c r="AT14" s="5"/>
      <c r="AU14" s="5"/>
      <c r="AV14" s="5"/>
      <c r="AW14" s="6" t="e">
        <f t="shared" si="11"/>
        <v>#DIV/0!</v>
      </c>
      <c r="AX14" s="12"/>
      <c r="AY14" s="12" t="s">
        <v>123</v>
      </c>
      <c r="AZ14" s="12">
        <v>-1</v>
      </c>
      <c r="BA14" s="12"/>
      <c r="BB14" s="12">
        <v>-0.5</v>
      </c>
      <c r="BC14" s="12"/>
      <c r="BD14" s="12"/>
      <c r="BE14" s="12"/>
      <c r="BF14" s="5"/>
      <c r="BG14" s="5"/>
      <c r="BH14" s="5"/>
      <c r="BI14" s="5" t="e">
        <f t="shared" si="12"/>
        <v>#DIV/0!</v>
      </c>
      <c r="BJ14" s="5">
        <v>-1</v>
      </c>
      <c r="BK14" s="5"/>
      <c r="BL14" s="5"/>
      <c r="BM14" s="5" t="e">
        <f t="shared" si="13"/>
        <v>#DIV/0!</v>
      </c>
      <c r="BN14" s="5"/>
      <c r="BO14" s="5"/>
      <c r="BP14" s="5"/>
      <c r="BQ14" s="5" t="e">
        <f t="shared" si="17"/>
        <v>#DIV/0!</v>
      </c>
      <c r="BR14" s="5"/>
      <c r="BS14" s="5"/>
      <c r="BT14" s="5"/>
      <c r="BU14" s="5" t="e">
        <f t="shared" si="0"/>
        <v>#DIV/0!</v>
      </c>
      <c r="BV14" s="5"/>
      <c r="BW14" s="5"/>
      <c r="BX14" s="5"/>
      <c r="BY14" s="7"/>
      <c r="BZ14" s="7"/>
      <c r="CA14" s="7" t="e">
        <f t="shared" si="14"/>
        <v>#DIV/0!</v>
      </c>
      <c r="CB14" s="5"/>
      <c r="CC14" s="5"/>
      <c r="CD14" s="5"/>
      <c r="CE14" s="5"/>
      <c r="CF14" s="5"/>
      <c r="CG14" s="5" t="e">
        <f t="shared" si="15"/>
        <v>#DIV/0!</v>
      </c>
      <c r="CH14" s="5"/>
      <c r="CI14" s="5"/>
      <c r="CJ14" s="5"/>
      <c r="CK14" s="5"/>
      <c r="CL14" s="25"/>
      <c r="CM14" s="5"/>
      <c r="CN14" s="5"/>
      <c r="CO14" s="5">
        <f t="shared" si="16"/>
        <v>0</v>
      </c>
      <c r="CP14" s="5"/>
      <c r="CQ14" s="5"/>
      <c r="CR14" s="5"/>
      <c r="CS14" s="5">
        <f t="shared" si="1"/>
        <v>-2.5</v>
      </c>
    </row>
    <row r="15" spans="1:97" s="2" customFormat="1" ht="15.75">
      <c r="A15" s="5" t="s">
        <v>29</v>
      </c>
      <c r="B15" s="7">
        <v>-7</v>
      </c>
      <c r="C15" s="5">
        <v>2600.7</v>
      </c>
      <c r="D15" s="5">
        <v>14665.3</v>
      </c>
      <c r="E15" s="5">
        <v>6537.8</v>
      </c>
      <c r="F15" s="6">
        <f t="shared" si="2"/>
        <v>-0.0008612734543217473</v>
      </c>
      <c r="G15" s="5">
        <v>1</v>
      </c>
      <c r="H15" s="5">
        <v>0</v>
      </c>
      <c r="I15" s="5">
        <v>12218.2</v>
      </c>
      <c r="J15" s="5">
        <v>6537.8</v>
      </c>
      <c r="K15" s="6">
        <f t="shared" si="3"/>
        <v>0</v>
      </c>
      <c r="L15" s="5">
        <v>1</v>
      </c>
      <c r="M15" s="5">
        <v>0</v>
      </c>
      <c r="N15" s="5">
        <v>0</v>
      </c>
      <c r="O15" s="7" t="e">
        <f t="shared" si="4"/>
        <v>#DIV/0!</v>
      </c>
      <c r="P15" s="5">
        <v>1</v>
      </c>
      <c r="Q15" s="5">
        <v>0</v>
      </c>
      <c r="R15" s="7">
        <v>14658.3</v>
      </c>
      <c r="S15" s="5">
        <v>226.5</v>
      </c>
      <c r="T15" s="7">
        <f t="shared" si="5"/>
        <v>0</v>
      </c>
      <c r="U15" s="5">
        <v>1</v>
      </c>
      <c r="V15" s="5">
        <v>0</v>
      </c>
      <c r="W15" s="7">
        <v>-7</v>
      </c>
      <c r="X15" s="5">
        <v>0</v>
      </c>
      <c r="Y15" s="5">
        <f t="shared" si="6"/>
        <v>0</v>
      </c>
      <c r="Z15" s="5">
        <v>1</v>
      </c>
      <c r="AA15" s="5">
        <v>2997.7</v>
      </c>
      <c r="AB15" s="5">
        <v>3054</v>
      </c>
      <c r="AC15" s="7">
        <f t="shared" si="7"/>
        <v>0.9815651604453176</v>
      </c>
      <c r="AD15" s="5">
        <v>1</v>
      </c>
      <c r="AE15" s="5">
        <v>0</v>
      </c>
      <c r="AF15" s="5">
        <v>8127.5</v>
      </c>
      <c r="AG15" s="7">
        <f t="shared" si="8"/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7">
        <f t="shared" si="9"/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7" t="e">
        <f t="shared" si="10"/>
        <v>#DIV/0!</v>
      </c>
      <c r="AT15" s="5">
        <v>0</v>
      </c>
      <c r="AU15" s="5">
        <v>0</v>
      </c>
      <c r="AV15" s="5">
        <v>0</v>
      </c>
      <c r="AW15" s="6" t="e">
        <f t="shared" si="11"/>
        <v>#DIV/0!</v>
      </c>
      <c r="AX15" s="12">
        <v>0</v>
      </c>
      <c r="AY15" s="12">
        <v>0</v>
      </c>
      <c r="AZ15" s="12">
        <v>1</v>
      </c>
      <c r="BA15" s="12" t="s">
        <v>126</v>
      </c>
      <c r="BB15" s="12">
        <v>1</v>
      </c>
      <c r="BC15" s="12" t="s">
        <v>126</v>
      </c>
      <c r="BD15" s="12">
        <v>1</v>
      </c>
      <c r="BE15" s="12" t="s">
        <v>126</v>
      </c>
      <c r="BF15" s="5">
        <v>1</v>
      </c>
      <c r="BG15" s="5">
        <v>6228.8</v>
      </c>
      <c r="BH15" s="5">
        <v>4712</v>
      </c>
      <c r="BI15" s="7">
        <f t="shared" si="12"/>
        <v>1.3219015280135824</v>
      </c>
      <c r="BJ15" s="5">
        <v>-1</v>
      </c>
      <c r="BK15" s="5">
        <v>210.6</v>
      </c>
      <c r="BL15" s="5">
        <v>269</v>
      </c>
      <c r="BM15" s="7">
        <f t="shared" si="13"/>
        <v>0.7828996282527881</v>
      </c>
      <c r="BN15" s="5">
        <v>1</v>
      </c>
      <c r="BO15" s="5">
        <v>57</v>
      </c>
      <c r="BP15" s="5">
        <v>9.7</v>
      </c>
      <c r="BQ15" s="7">
        <f t="shared" si="17"/>
        <v>5.876288659793815</v>
      </c>
      <c r="BR15" s="5">
        <v>-2</v>
      </c>
      <c r="BS15" s="5">
        <v>6228.8</v>
      </c>
      <c r="BT15" s="5">
        <v>4843.8</v>
      </c>
      <c r="BU15" s="7">
        <f t="shared" si="0"/>
        <v>1.2859325323093438</v>
      </c>
      <c r="BV15" s="5">
        <v>1</v>
      </c>
      <c r="BW15" s="5">
        <v>8</v>
      </c>
      <c r="BX15" s="5">
        <v>0</v>
      </c>
      <c r="BY15" s="7">
        <v>9030.1</v>
      </c>
      <c r="BZ15" s="7">
        <v>5856.2</v>
      </c>
      <c r="CA15" s="7">
        <f>BY15/BZ15</f>
        <v>1.5419726102250608</v>
      </c>
      <c r="CB15" s="5">
        <v>1</v>
      </c>
      <c r="CC15" s="5">
        <v>24670</v>
      </c>
      <c r="CD15" s="5">
        <v>1</v>
      </c>
      <c r="CE15" s="5">
        <v>165</v>
      </c>
      <c r="CF15" s="5">
        <v>280</v>
      </c>
      <c r="CG15" s="7">
        <f t="shared" si="15"/>
        <v>0.5892857142857143</v>
      </c>
      <c r="CH15" s="5">
        <v>0.25</v>
      </c>
      <c r="CI15" s="5" t="s">
        <v>123</v>
      </c>
      <c r="CJ15" s="5">
        <v>0.5</v>
      </c>
      <c r="CK15" s="5">
        <v>1</v>
      </c>
      <c r="CL15" s="25">
        <v>1</v>
      </c>
      <c r="CM15" s="5">
        <v>1</v>
      </c>
      <c r="CN15" s="5">
        <v>1</v>
      </c>
      <c r="CO15" s="5">
        <f t="shared" si="16"/>
        <v>4</v>
      </c>
      <c r="CP15" s="5">
        <v>1</v>
      </c>
      <c r="CQ15" s="5">
        <v>1</v>
      </c>
      <c r="CR15" s="5">
        <v>1</v>
      </c>
      <c r="CS15" s="5">
        <f t="shared" si="1"/>
        <v>13.75</v>
      </c>
    </row>
    <row r="16" spans="1:97" s="2" customFormat="1" ht="15.75">
      <c r="A16" s="5" t="s">
        <v>135</v>
      </c>
      <c r="B16" s="7">
        <v>4951.5</v>
      </c>
      <c r="C16" s="5">
        <v>2582.9</v>
      </c>
      <c r="D16" s="5">
        <v>92665.7</v>
      </c>
      <c r="E16" s="6">
        <v>57420.1</v>
      </c>
      <c r="F16" s="6">
        <f t="shared" si="2"/>
        <v>0.14048562090019748</v>
      </c>
      <c r="G16" s="5">
        <v>1</v>
      </c>
      <c r="H16" s="5">
        <v>0</v>
      </c>
      <c r="I16" s="5">
        <v>140147.1</v>
      </c>
      <c r="J16" s="5">
        <v>102623.4</v>
      </c>
      <c r="K16" s="6">
        <f t="shared" si="3"/>
        <v>0</v>
      </c>
      <c r="L16" s="5">
        <v>1</v>
      </c>
      <c r="M16" s="5">
        <v>5000</v>
      </c>
      <c r="N16" s="5">
        <v>6608.9</v>
      </c>
      <c r="O16" s="7">
        <f t="shared" si="4"/>
        <v>0.756555553874321</v>
      </c>
      <c r="P16" s="5">
        <v>1</v>
      </c>
      <c r="Q16" s="5">
        <v>201.9</v>
      </c>
      <c r="R16" s="7">
        <v>97617.2</v>
      </c>
      <c r="S16" s="5">
        <v>0</v>
      </c>
      <c r="T16" s="7">
        <f t="shared" si="5"/>
        <v>0.0020682830484791614</v>
      </c>
      <c r="U16" s="5">
        <v>1</v>
      </c>
      <c r="V16" s="5">
        <v>0</v>
      </c>
      <c r="W16" s="7">
        <v>4951.5</v>
      </c>
      <c r="X16" s="5">
        <v>201.9</v>
      </c>
      <c r="Y16" s="7">
        <f t="shared" si="6"/>
        <v>0</v>
      </c>
      <c r="Z16" s="5">
        <v>1</v>
      </c>
      <c r="AA16" s="5">
        <v>8872.8</v>
      </c>
      <c r="AB16" s="5">
        <v>0</v>
      </c>
      <c r="AC16" s="7" t="e">
        <f t="shared" si="7"/>
        <v>#DIV/0!</v>
      </c>
      <c r="AD16" s="5">
        <v>1</v>
      </c>
      <c r="AE16" s="5">
        <v>0</v>
      </c>
      <c r="AF16" s="5">
        <v>35245.6</v>
      </c>
      <c r="AG16" s="7">
        <f t="shared" si="8"/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7">
        <f t="shared" si="9"/>
        <v>0</v>
      </c>
      <c r="AN16" s="5">
        <v>0</v>
      </c>
      <c r="AO16" s="5">
        <v>0</v>
      </c>
      <c r="AP16" s="5">
        <v>0</v>
      </c>
      <c r="AQ16" s="5">
        <v>6853</v>
      </c>
      <c r="AR16" s="7">
        <v>6853</v>
      </c>
      <c r="AS16" s="7">
        <f t="shared" si="10"/>
        <v>1</v>
      </c>
      <c r="AT16" s="5">
        <v>1</v>
      </c>
      <c r="AU16" s="5">
        <v>0</v>
      </c>
      <c r="AV16" s="5">
        <v>0</v>
      </c>
      <c r="AW16" s="6" t="e">
        <f t="shared" si="11"/>
        <v>#DIV/0!</v>
      </c>
      <c r="AX16" s="12">
        <v>0</v>
      </c>
      <c r="AY16" s="12">
        <v>0</v>
      </c>
      <c r="AZ16" s="12">
        <v>1</v>
      </c>
      <c r="BA16" s="12" t="s">
        <v>126</v>
      </c>
      <c r="BB16" s="12">
        <v>1</v>
      </c>
      <c r="BC16" s="12" t="s">
        <v>126</v>
      </c>
      <c r="BD16" s="12">
        <v>1</v>
      </c>
      <c r="BE16" s="12" t="s">
        <v>126</v>
      </c>
      <c r="BF16" s="5">
        <v>1</v>
      </c>
      <c r="BG16" s="5">
        <v>32530.4</v>
      </c>
      <c r="BH16" s="5">
        <v>25923.6</v>
      </c>
      <c r="BI16" s="7">
        <f t="shared" si="12"/>
        <v>1.2548565785616197</v>
      </c>
      <c r="BJ16" s="5">
        <v>-1</v>
      </c>
      <c r="BK16" s="5">
        <v>1184.9</v>
      </c>
      <c r="BL16" s="5">
        <v>3115</v>
      </c>
      <c r="BM16" s="7">
        <f t="shared" si="13"/>
        <v>0.3803852327447833</v>
      </c>
      <c r="BN16" s="5">
        <v>1</v>
      </c>
      <c r="BO16" s="5">
        <v>1803</v>
      </c>
      <c r="BP16" s="5">
        <v>1909.6</v>
      </c>
      <c r="BQ16" s="7">
        <f t="shared" si="17"/>
        <v>0.9441767909509845</v>
      </c>
      <c r="BR16" s="5">
        <v>1</v>
      </c>
      <c r="BS16" s="5">
        <v>32530.4</v>
      </c>
      <c r="BT16" s="5">
        <v>31073.6</v>
      </c>
      <c r="BU16" s="7">
        <f t="shared" si="0"/>
        <v>1.0468822408732816</v>
      </c>
      <c r="BV16" s="5">
        <v>-1</v>
      </c>
      <c r="BW16" s="5">
        <v>12</v>
      </c>
      <c r="BX16" s="5">
        <v>0</v>
      </c>
      <c r="BY16" s="7">
        <v>96779.5</v>
      </c>
      <c r="BZ16" s="7">
        <v>97536.3</v>
      </c>
      <c r="CA16" s="7">
        <f t="shared" si="14"/>
        <v>0.9922408375138282</v>
      </c>
      <c r="CB16" s="5">
        <v>0</v>
      </c>
      <c r="CC16" s="5">
        <v>0</v>
      </c>
      <c r="CD16" s="5">
        <v>0</v>
      </c>
      <c r="CE16" s="32">
        <v>0</v>
      </c>
      <c r="CF16" s="32">
        <v>0</v>
      </c>
      <c r="CG16" s="5" t="e">
        <f t="shared" si="15"/>
        <v>#DIV/0!</v>
      </c>
      <c r="CH16" s="5">
        <v>1</v>
      </c>
      <c r="CI16" s="5" t="s">
        <v>126</v>
      </c>
      <c r="CJ16" s="5">
        <v>0</v>
      </c>
      <c r="CK16" s="5">
        <v>1</v>
      </c>
      <c r="CL16" s="25">
        <v>1</v>
      </c>
      <c r="CM16" s="5">
        <v>1</v>
      </c>
      <c r="CN16" s="5">
        <v>0</v>
      </c>
      <c r="CO16" s="5">
        <f>CK16+CL16+CM16+CN16</f>
        <v>3</v>
      </c>
      <c r="CP16" s="5">
        <v>0</v>
      </c>
      <c r="CQ16" s="5">
        <v>0</v>
      </c>
      <c r="CR16" s="5">
        <v>0</v>
      </c>
      <c r="CS16" s="5">
        <f t="shared" si="1"/>
        <v>12</v>
      </c>
    </row>
    <row r="17" spans="1:97" ht="18.75">
      <c r="A17" s="8" t="s">
        <v>9</v>
      </c>
      <c r="B17" s="8"/>
      <c r="C17" s="9">
        <f>SUM(C6:C16)</f>
        <v>7336.5</v>
      </c>
      <c r="D17" s="9">
        <f>SUM(D6:D16)</f>
        <v>154554.59999999998</v>
      </c>
      <c r="E17" s="9">
        <f>SUM(E6:E16)</f>
        <v>98455.2</v>
      </c>
      <c r="F17" s="7"/>
      <c r="G17" s="5"/>
      <c r="H17" s="5"/>
      <c r="I17" s="9">
        <f>SUM(I6:I16)</f>
        <v>199793.30000000002</v>
      </c>
      <c r="J17" s="9">
        <f>SUM(J6:J16)</f>
        <v>143658.59999999998</v>
      </c>
      <c r="K17" s="6"/>
      <c r="L17" s="5"/>
      <c r="M17" s="5"/>
      <c r="N17" s="5"/>
      <c r="O17" s="5"/>
      <c r="P17" s="5"/>
      <c r="Q17" s="5"/>
      <c r="R17" s="9">
        <f>SUM(R6:R16)</f>
        <v>158976</v>
      </c>
      <c r="S17" s="9">
        <f>SUM(S6:S16)</f>
        <v>909.8000000000001</v>
      </c>
      <c r="T17" s="5"/>
      <c r="U17" s="5"/>
      <c r="V17" s="5"/>
      <c r="W17" s="5"/>
      <c r="X17" s="5"/>
      <c r="Y17" s="5"/>
      <c r="Z17" s="5"/>
      <c r="AA17" s="9">
        <f>SUM(AA6:AA16)</f>
        <v>25555.899999999998</v>
      </c>
      <c r="AB17" s="9">
        <v>13488</v>
      </c>
      <c r="AC17" s="5"/>
      <c r="AD17" s="5"/>
      <c r="AE17" s="5"/>
      <c r="AF17" s="9">
        <f>SUM(AF6:AF16)</f>
        <v>56099.3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9">
        <v>6971.5</v>
      </c>
      <c r="AR17" s="9">
        <v>6971.5</v>
      </c>
      <c r="AS17" s="7">
        <f t="shared" si="10"/>
        <v>1</v>
      </c>
      <c r="AT17" s="5"/>
      <c r="AU17" s="5"/>
      <c r="AV17" s="5"/>
      <c r="AW17" s="6"/>
      <c r="AX17" s="5"/>
      <c r="AY17" s="5"/>
      <c r="AZ17" s="5"/>
      <c r="BA17" s="5"/>
      <c r="BB17" s="5"/>
      <c r="BC17" s="5"/>
      <c r="BD17" s="5"/>
      <c r="BE17" s="5"/>
      <c r="BF17" s="5"/>
      <c r="BG17" s="9">
        <f>SUM(BG6:BG16)</f>
        <v>50009.200000000004</v>
      </c>
      <c r="BH17" s="9">
        <f>SUM(BH6:BH16)</f>
        <v>39902.7</v>
      </c>
      <c r="BI17" s="5"/>
      <c r="BJ17" s="5"/>
      <c r="BK17" s="9">
        <f>SUM(BK6:BK16)</f>
        <v>1868.8000000000002</v>
      </c>
      <c r="BL17" s="9">
        <f>SUM(BL6:BL16)</f>
        <v>4194.5</v>
      </c>
      <c r="BM17" s="5"/>
      <c r="BN17" s="5"/>
      <c r="BO17" s="9">
        <f>SUM(BO6:BO16)</f>
        <v>2484.9</v>
      </c>
      <c r="BP17" s="9">
        <f>SUM(BP6:BP16)</f>
        <v>2303.6</v>
      </c>
      <c r="BQ17" s="5"/>
      <c r="BR17" s="5"/>
      <c r="BS17" s="9">
        <f>SUM(BS6:BS16)</f>
        <v>50009.200000000004</v>
      </c>
      <c r="BT17" s="19">
        <f>BT6+BT7+BT8+BT9+BT10+BT11+BT12+BT13+BT15+BT16</f>
        <v>45876</v>
      </c>
      <c r="BU17" s="7">
        <v>1.14</v>
      </c>
      <c r="BV17" s="5"/>
      <c r="BW17" s="5"/>
      <c r="BX17" s="5"/>
      <c r="BY17" s="9">
        <f>SUM(BY6:BY16)</f>
        <v>149618.16999999998</v>
      </c>
      <c r="BZ17" s="9">
        <f>SUM(BZ6:BZ16)</f>
        <v>142004.76</v>
      </c>
      <c r="CA17" s="5"/>
      <c r="CB17" s="5"/>
      <c r="CC17" s="5"/>
      <c r="CD17" s="5"/>
      <c r="CE17" s="5">
        <f>SUM(CE6:CE16)</f>
        <v>1080</v>
      </c>
      <c r="CF17" s="5">
        <f>SUM(CF6:CF16)</f>
        <v>1547</v>
      </c>
      <c r="CG17" s="17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</row>
    <row r="18" spans="1:97" ht="15.75">
      <c r="A18" s="8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7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</row>
    <row r="19" spans="2:51" ht="12.75">
      <c r="B19" s="42"/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V19" s="2"/>
      <c r="W19" s="2"/>
      <c r="X19" s="2"/>
      <c r="Y19" s="2"/>
      <c r="AA19" s="2"/>
      <c r="AB19" s="2"/>
      <c r="AC19" s="2"/>
      <c r="AE19" s="2"/>
      <c r="AF19" s="2"/>
      <c r="AG19" s="2"/>
      <c r="AI19" s="2"/>
      <c r="AJ19" s="2"/>
      <c r="AK19" s="2"/>
      <c r="AL19" s="2"/>
      <c r="AM19" s="2"/>
      <c r="AO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2:51" ht="12.7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V20" s="2"/>
      <c r="W20" s="2"/>
      <c r="X20" s="2"/>
      <c r="Y20" s="2"/>
      <c r="AA20" s="2"/>
      <c r="AB20" s="2"/>
      <c r="AC20" s="2"/>
      <c r="AE20" s="2"/>
      <c r="AF20" s="2"/>
      <c r="AG20" s="2"/>
      <c r="AI20" s="2"/>
      <c r="AJ20" s="2"/>
      <c r="AK20" s="2"/>
      <c r="AL20" s="2"/>
      <c r="AM20" s="2"/>
      <c r="AO20" s="2"/>
      <c r="AQ20" s="2"/>
      <c r="AR20" s="2"/>
      <c r="AS20" s="2"/>
      <c r="AT20" s="2"/>
      <c r="AU20" s="2"/>
      <c r="AV20" s="2"/>
      <c r="AW20" s="2"/>
      <c r="AX20" s="2"/>
      <c r="AY20" s="2"/>
    </row>
  </sheetData>
  <sheetProtection/>
  <mergeCells count="30">
    <mergeCell ref="CK3:CP3"/>
    <mergeCell ref="CQ3:CR3"/>
    <mergeCell ref="B19:T20"/>
    <mergeCell ref="BC3:BD3"/>
    <mergeCell ref="BE3:BF3"/>
    <mergeCell ref="BG3:BJ3"/>
    <mergeCell ref="AI3:AN3"/>
    <mergeCell ref="AO3:AP3"/>
    <mergeCell ref="AQ3:AT3"/>
    <mergeCell ref="AU3:AX3"/>
    <mergeCell ref="AY3:AZ3"/>
    <mergeCell ref="BA3:BB3"/>
    <mergeCell ref="A3:A4"/>
    <mergeCell ref="H3:L3"/>
    <mergeCell ref="M3:P3"/>
    <mergeCell ref="AE3:AH3"/>
    <mergeCell ref="Q3:U3"/>
    <mergeCell ref="V3:Z3"/>
    <mergeCell ref="AA3:AD3"/>
    <mergeCell ref="B3:G3"/>
    <mergeCell ref="CK2:CS2"/>
    <mergeCell ref="B2:M2"/>
    <mergeCell ref="BY3:CB3"/>
    <mergeCell ref="CC3:CD3"/>
    <mergeCell ref="CE3:CH3"/>
    <mergeCell ref="CI3:CJ3"/>
    <mergeCell ref="BK3:BN3"/>
    <mergeCell ref="BO3:BR3"/>
    <mergeCell ref="BS3:BV3"/>
    <mergeCell ref="BW3:BX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Советского 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Мансурова Е.Н.</dc:creator>
  <cp:keywords/>
  <dc:description/>
  <cp:lastModifiedBy>Светлана А. Есипова</cp:lastModifiedBy>
  <cp:lastPrinted>2021-10-21T10:30:09Z</cp:lastPrinted>
  <dcterms:created xsi:type="dcterms:W3CDTF">2011-08-09T05:55:28Z</dcterms:created>
  <dcterms:modified xsi:type="dcterms:W3CDTF">2022-02-07T07:33:51Z</dcterms:modified>
  <cp:category/>
  <cp:version/>
  <cp:contentType/>
  <cp:contentStatus/>
</cp:coreProperties>
</file>